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kaupiklis.kretinga.lt\ruf$\reda.pileliene\Documents\"/>
    </mc:Choice>
  </mc:AlternateContent>
  <xr:revisionPtr revIDLastSave="0" documentId="13_ncr:1_{78DAC556-125A-4B26-846E-6C464490D2CA}" xr6:coauthVersionLast="47" xr6:coauthVersionMax="47" xr10:uidLastSave="{00000000-0000-0000-0000-000000000000}"/>
  <bookViews>
    <workbookView xWindow="-120" yWindow="-120" windowWidth="29040" windowHeight="15840" activeTab="7" xr2:uid="{00000000-000D-0000-FFFF-FFFF00000000}"/>
  </bookViews>
  <sheets>
    <sheet name="1 priedas" sheetId="18" r:id="rId1"/>
    <sheet name="2 priedas" sheetId="30" r:id="rId2"/>
    <sheet name="3 priedas" sheetId="24" r:id="rId3"/>
    <sheet name="4 priedas" sheetId="28" r:id="rId4"/>
    <sheet name="5 priedas" sheetId="29" r:id="rId5"/>
    <sheet name="6 priedas" sheetId="31" r:id="rId6"/>
    <sheet name="7 priedas" sheetId="32" r:id="rId7"/>
    <sheet name="8 priedas" sheetId="25" r:id="rId8"/>
  </sheets>
  <definedNames>
    <definedName name="_xlnm.Print_Area" localSheetId="0">'1 priedas'!$A$1:$C$39</definedName>
    <definedName name="_xlnm.Print_Area" localSheetId="1">'2 priedas'!$A$1:$F$17</definedName>
    <definedName name="_xlnm.Print_Area" localSheetId="2">'3 priedas'!$A$1:$D$75</definedName>
    <definedName name="_xlnm.Print_Area" localSheetId="3">'4 priedas'!$A$1:$D$17</definedName>
    <definedName name="_xlnm.Print_Area" localSheetId="4">'5 priedas'!$A$1:$D$28</definedName>
    <definedName name="_xlnm.Print_Area" localSheetId="5">'6 priedas'!$A$1:$D$78</definedName>
    <definedName name="_xlnm.Print_Area" localSheetId="6">'7 priedas'!$A$1:$D$28</definedName>
    <definedName name="_xlnm.Print_Area" localSheetId="7">'8 priedas'!$A$1:$D$20</definedName>
  </definedNames>
  <calcPr calcId="181029"/>
</workbook>
</file>

<file path=xl/calcChain.xml><?xml version="1.0" encoding="utf-8"?>
<calcChain xmlns="http://schemas.openxmlformats.org/spreadsheetml/2006/main">
  <c r="C72" i="24" l="1"/>
  <c r="D16" i="25" l="1"/>
  <c r="D15" i="25" s="1"/>
  <c r="C16" i="25"/>
  <c r="C15" i="25" s="1"/>
  <c r="D13" i="25"/>
  <c r="D12" i="25" s="1"/>
  <c r="D18" i="25" s="1"/>
  <c r="C13" i="25"/>
  <c r="C12" i="25" s="1"/>
  <c r="C18" i="25" s="1"/>
  <c r="D73" i="24" l="1"/>
  <c r="C73" i="24"/>
  <c r="D74" i="24"/>
  <c r="C74" i="24"/>
  <c r="C22" i="18" l="1"/>
  <c r="D26" i="32" l="1"/>
  <c r="C26" i="32"/>
  <c r="D25" i="32"/>
  <c r="C25" i="32"/>
  <c r="D22" i="32"/>
  <c r="C22" i="32"/>
  <c r="D19" i="32"/>
  <c r="D24" i="32" s="1"/>
  <c r="C19" i="32"/>
  <c r="C24" i="32" s="1"/>
  <c r="D17" i="32"/>
  <c r="C17" i="32"/>
  <c r="D15" i="32"/>
  <c r="C15" i="32"/>
  <c r="D13" i="32"/>
  <c r="C13" i="32"/>
  <c r="D49" i="24"/>
  <c r="C49" i="24"/>
  <c r="D51" i="24"/>
  <c r="C51" i="24"/>
  <c r="D41" i="24" l="1"/>
  <c r="C41" i="24"/>
  <c r="D38" i="24"/>
  <c r="C38" i="24"/>
  <c r="F17" i="30" l="1"/>
  <c r="E17" i="30"/>
  <c r="D17" i="30"/>
  <c r="D74" i="31" l="1"/>
  <c r="D75" i="31" l="1"/>
  <c r="C75" i="31"/>
  <c r="D45" i="31"/>
  <c r="C45" i="31"/>
  <c r="C15" i="30"/>
  <c r="C69" i="24" l="1"/>
  <c r="D25" i="29" l="1"/>
  <c r="C25" i="29"/>
  <c r="D73" i="31"/>
  <c r="C73" i="31"/>
  <c r="C74" i="31"/>
  <c r="D27" i="31"/>
  <c r="C27" i="31"/>
  <c r="D39" i="31"/>
  <c r="C39" i="31"/>
  <c r="D52" i="31"/>
  <c r="C52" i="31"/>
  <c r="D24" i="31"/>
  <c r="C24" i="31"/>
  <c r="D18" i="31"/>
  <c r="C18" i="31"/>
  <c r="D56" i="31" l="1"/>
  <c r="C56" i="31"/>
  <c r="C15" i="18"/>
  <c r="C16" i="30" l="1"/>
  <c r="D36" i="31" l="1"/>
  <c r="C36" i="31"/>
  <c r="D42" i="31"/>
  <c r="C42" i="31"/>
  <c r="D49" i="31"/>
  <c r="C49" i="31"/>
  <c r="D33" i="31"/>
  <c r="C33" i="31"/>
  <c r="D30" i="31"/>
  <c r="C30" i="31"/>
  <c r="D13" i="31"/>
  <c r="C13" i="31"/>
  <c r="D60" i="31"/>
  <c r="C60" i="31"/>
  <c r="D69" i="31"/>
  <c r="C69" i="31"/>
  <c r="C71" i="24" l="1"/>
  <c r="D56" i="24"/>
  <c r="C56" i="24"/>
  <c r="D17" i="24"/>
  <c r="C17" i="24"/>
  <c r="D45" i="24" l="1"/>
  <c r="C45" i="24"/>
  <c r="C17" i="30" l="1"/>
  <c r="C23" i="24"/>
  <c r="C22" i="24" l="1"/>
  <c r="C68" i="24"/>
  <c r="C14" i="30"/>
  <c r="D21" i="31" l="1"/>
  <c r="C21" i="31"/>
  <c r="C76" i="31"/>
  <c r="D76" i="31"/>
  <c r="D69" i="24" l="1"/>
  <c r="D58" i="24" l="1"/>
  <c r="C58" i="24"/>
  <c r="D72" i="24" l="1"/>
  <c r="D61" i="24"/>
  <c r="C61" i="24"/>
  <c r="D71" i="24" l="1"/>
  <c r="D53" i="24"/>
  <c r="D70" i="24"/>
  <c r="C70" i="24"/>
  <c r="D43" i="24"/>
  <c r="C43" i="24"/>
  <c r="D14" i="24"/>
  <c r="C14" i="24"/>
  <c r="C19" i="18"/>
  <c r="D14" i="28" l="1"/>
  <c r="D15" i="28" s="1"/>
  <c r="C14" i="28"/>
  <c r="C15" i="28" s="1"/>
  <c r="D36" i="24" l="1"/>
  <c r="C36" i="24"/>
  <c r="C16" i="24" s="1"/>
  <c r="D23" i="24"/>
  <c r="D68" i="24" l="1"/>
  <c r="D22" i="24"/>
  <c r="D16" i="24" s="1"/>
  <c r="D67" i="31"/>
  <c r="C67" i="31"/>
  <c r="D65" i="31"/>
  <c r="C65" i="31"/>
  <c r="D63" i="31"/>
  <c r="D72" i="31" s="1"/>
  <c r="C63" i="31"/>
  <c r="C72" i="31" s="1"/>
  <c r="C54" i="24" l="1"/>
  <c r="C53" i="24" s="1"/>
  <c r="C66" i="24" l="1"/>
  <c r="C13" i="30" l="1"/>
  <c r="C11" i="18" l="1"/>
  <c r="C31" i="18" s="1"/>
  <c r="D66" i="24" l="1"/>
</calcChain>
</file>

<file path=xl/sharedStrings.xml><?xml version="1.0" encoding="utf-8"?>
<sst xmlns="http://schemas.openxmlformats.org/spreadsheetml/2006/main" count="354" uniqueCount="232">
  <si>
    <t>Kretingos rajono savivaldybės tarybos</t>
  </si>
  <si>
    <t>Eil.Nr.</t>
  </si>
  <si>
    <t>Iš viso</t>
  </si>
  <si>
    <t>iš viso</t>
  </si>
  <si>
    <t>Savivaldybės savarankiškoms funkcijoms finansuoti</t>
  </si>
  <si>
    <t xml:space="preserve">     iš jų:</t>
  </si>
  <si>
    <t xml:space="preserve"> Asignavimų valdytojo ir programos pavadinimas</t>
  </si>
  <si>
    <t>Savivaldybės administracijos direktorius</t>
  </si>
  <si>
    <t>9.1.</t>
  </si>
  <si>
    <t>Eil. Nr.</t>
  </si>
  <si>
    <t>Pajamų pavadinimas</t>
  </si>
  <si>
    <t>Iš viso:</t>
  </si>
  <si>
    <t>(tūkst. Eur)</t>
  </si>
  <si>
    <r>
      <rPr>
        <b/>
        <sz val="11"/>
        <rFont val="Times New Roman"/>
        <family val="1"/>
        <charset val="186"/>
      </rPr>
      <t>9</t>
    </r>
    <r>
      <rPr>
        <sz val="11"/>
        <rFont val="Times New Roman"/>
        <family val="1"/>
        <charset val="186"/>
      </rPr>
      <t>.</t>
    </r>
  </si>
  <si>
    <t xml:space="preserve">                                                                               Kretingos rajono savivaldybės tarybos</t>
  </si>
  <si>
    <t xml:space="preserve">                                                                               1 priedas</t>
  </si>
  <si>
    <t>2.</t>
  </si>
  <si>
    <t>Asignavimų valdytojai–įstaigų vadovai</t>
  </si>
  <si>
    <t>15.</t>
  </si>
  <si>
    <t>Valstybės biudžeto dotacijos nuosavų lėšų daliai ir kitos valstybės biudžeto lėšos, iš jų:</t>
  </si>
  <si>
    <t>Valstybės biudžeto dotacijos nuosavų lėšų daliai ir kitos valstybės biudžeto lėšos</t>
  </si>
  <si>
    <t xml:space="preserve">Valstybės biudžeto dotacija nuosavų lėšų daliai ir kitos valstybės biudžeto lėšos
</t>
  </si>
  <si>
    <t>2.9.</t>
  </si>
  <si>
    <t>Socialinės paramos programa (Nr. 09)</t>
  </si>
  <si>
    <t>9.8.</t>
  </si>
  <si>
    <t>15.2.</t>
  </si>
  <si>
    <t>iš jų darbo              užmokesčiui</t>
  </si>
  <si>
    <t xml:space="preserve">                                                               Kretingos rajono savivaldybės tarybos</t>
  </si>
  <si>
    <t xml:space="preserve">                                                               3 priedas</t>
  </si>
  <si>
    <t>iš jų darbo užmokesčiui</t>
  </si>
  <si>
    <t xml:space="preserve">2023 metų Kretingos  rajono  savivaldybės  biudžeto  pajamų ir  kitų </t>
  </si>
  <si>
    <t xml:space="preserve">                           finansavimo šaltinių pakeitimai (padidinta +, sumažinta -)</t>
  </si>
  <si>
    <t>2.9.4.</t>
  </si>
  <si>
    <t>savarankiškoms funkcijoms vykdyti</t>
  </si>
  <si>
    <t xml:space="preserve">savarankiškoms funkcijoms vykdyti  </t>
  </si>
  <si>
    <t>Eil.  Nr.</t>
  </si>
  <si>
    <t xml:space="preserve">                              (padidinta + , - sumažinta -)</t>
  </si>
  <si>
    <t xml:space="preserve">  pagal asignavimų valdytojus ir programas pakeitimai </t>
  </si>
  <si>
    <t xml:space="preserve">              2023 metų Kretingos rajono savivaldybės biudžeto asignavimų</t>
  </si>
  <si>
    <t>3.3.</t>
  </si>
  <si>
    <t>7.</t>
  </si>
  <si>
    <t>7.1.</t>
  </si>
  <si>
    <t>7 priedas</t>
  </si>
  <si>
    <t>2023 metų Kretingos rajono savivaldybės biudžeto lėšų kultūros ir socialinių paslaugų įstaigoms finansuoti pakeitimai (padidinta + , - sumažinta -)</t>
  </si>
  <si>
    <t>4 priedas</t>
  </si>
  <si>
    <t>5.</t>
  </si>
  <si>
    <t>SOCIALINĖS PARAMOS PROGRAMA  (NR. 9)</t>
  </si>
  <si>
    <t>5.3.</t>
  </si>
  <si>
    <t>Socialinėms paslaugoms</t>
  </si>
  <si>
    <t>Iš viso programai pagal 5.1.- 5.5. punktus:</t>
  </si>
  <si>
    <t>6.</t>
  </si>
  <si>
    <t>Iš  viso:</t>
  </si>
  <si>
    <t>2023 m. Kretingos rajono savivaldybės biudžeto asignavimų valstybinėms (perduotoms savivaldybėms) funkcijoms vykdyti pakeitimai (padidinta + , - sumažinta -)</t>
  </si>
  <si>
    <t>2.9.2.</t>
  </si>
  <si>
    <t>Spec. dotacija valstybinėms funkcijoms atlikti</t>
  </si>
  <si>
    <t>2.4.</t>
  </si>
  <si>
    <t>Strateginio planavimo ir investicijų programa (Nr. 04)</t>
  </si>
  <si>
    <t>Kretingos muziejus</t>
  </si>
  <si>
    <t>Iš viso kultūros įstaigose, iš jų:</t>
  </si>
  <si>
    <t>6.1.</t>
  </si>
  <si>
    <t>9.5.</t>
  </si>
  <si>
    <t>Spec. dotacija valstybinėms (perduotoms savivaldybėms) funkcijoms atlikti</t>
  </si>
  <si>
    <t>Kultūros programa (Nr. 07) - asignavimų valdytojai (kultūros įstaigų vadovai)</t>
  </si>
  <si>
    <t>1.</t>
  </si>
  <si>
    <t>Gyventojų pajamų mokestis</t>
  </si>
  <si>
    <t>3.</t>
  </si>
  <si>
    <t>Turto mokesčiai ir nuomos pajamos, iš jų:</t>
  </si>
  <si>
    <t>2.9.1.</t>
  </si>
  <si>
    <t>5 priedas</t>
  </si>
  <si>
    <t>2023 metų specialios tikslinės dotacijos ugdymo reikmėms  lėšų paskirstymo   švietimo įstaigoms pakeitimai (padidinta + , - sumažinta -)</t>
  </si>
  <si>
    <t>Jurgio Pabrėžos universitetinė gimnazija</t>
  </si>
  <si>
    <t>Iš viso speciali tikslinė dotacija:</t>
  </si>
  <si>
    <t>8.</t>
  </si>
  <si>
    <t>8.2.</t>
  </si>
  <si>
    <t>Speciali tikslinė dotacija ugdymo reikmėms finansuoti</t>
  </si>
  <si>
    <t>9.6.</t>
  </si>
  <si>
    <t>12.</t>
  </si>
  <si>
    <t>2.1.</t>
  </si>
  <si>
    <t>Bendroji programa (Nr. 01)</t>
  </si>
  <si>
    <t>Speciali tikslinė dotacija valstybinėms (perduotoms savivaldybėms) funkcijoms atlikti, iš jų:</t>
  </si>
  <si>
    <t>Įstaigų pavadinimas</t>
  </si>
  <si>
    <t>Pajamos už ilgalaikio ir trumpalaikio  materialiojo turto nuomą (kodas 10)</t>
  </si>
  <si>
    <t>Įmokos už išlaikymą švietimo, socialinės apsaugos ir kitose įstaigose (kodas 12)</t>
  </si>
  <si>
    <t>Pajamos  už  prekes ir paslaugas (kodas 14)</t>
  </si>
  <si>
    <t>Biudžetinių įstaigų  pajamų įmokų į Kretingos rajono savivaldybės 2023 metų biudžetą pakeitimai (padidinta + , - sumažinta -)</t>
  </si>
  <si>
    <t>Savivaldybės biudžetinių įstaigų pajamos, iš jų:</t>
  </si>
  <si>
    <t>6 priedas</t>
  </si>
  <si>
    <t>švietimo įstaigoms finansuoti pakeitimai (padidinta + , - sumažinta -)</t>
  </si>
  <si>
    <t xml:space="preserve">2023 metų Kretingos rajono savivaldybės biudžeto lėšų </t>
  </si>
  <si>
    <t>8.4.</t>
  </si>
  <si>
    <t xml:space="preserve">Įstaigų pajamos, skirtos veiklos išlaidoms </t>
  </si>
  <si>
    <t>9.2.</t>
  </si>
  <si>
    <t xml:space="preserve">Įstaigos pajamos, skirtos veiklos išlaidoms </t>
  </si>
  <si>
    <t xml:space="preserve">                                                               2 priedas</t>
  </si>
  <si>
    <t>Jokūbavo Aleksandro Stulginskio pagrindinė mokykla-daugiafunkcis centras</t>
  </si>
  <si>
    <t>Švietimo programa (Nr. 08) - asignavimų valdytojai (švietimo įstaigų vadovai)</t>
  </si>
  <si>
    <t>Viešoji įstaiga Pranciškonų gimnazija (asignavimų valdytojas–Kretingos rajono savivaldybės administracijos direktorius)</t>
  </si>
  <si>
    <t>8.1.</t>
  </si>
  <si>
    <t>Salantų kultūros centras</t>
  </si>
  <si>
    <t>Marijos Tiškevičiūtės mokykla</t>
  </si>
  <si>
    <t>Darbėnų gimnazija</t>
  </si>
  <si>
    <t>15.12.</t>
  </si>
  <si>
    <t>Valstybės biudžeto lėšos projekto "Įtraukties įgyvendinimas atsižvelgiant į besimokančiųjų įvairovę Kretingos rajono savivaldybės mokyklose" įgyvendinimui</t>
  </si>
  <si>
    <t>15.13.</t>
  </si>
  <si>
    <t>Valstybės biudžeto dotacija UAB "Kretingos vandenys"</t>
  </si>
  <si>
    <t>2.4.3.</t>
  </si>
  <si>
    <t xml:space="preserve">Ekonomikos ir biudžeto skyrius (asignavimų valdytojas - savivaldybės administracijos direktorius) </t>
  </si>
  <si>
    <t>3.1.</t>
  </si>
  <si>
    <t>3.1.1.</t>
  </si>
  <si>
    <t>Savivaldybės savarankiškoms funkcijoms finansuoti (palūkanoms mokėti)</t>
  </si>
  <si>
    <t>2.2.</t>
  </si>
  <si>
    <t>Seniūnijų programa (Nr. 02)</t>
  </si>
  <si>
    <t>2.2.1.</t>
  </si>
  <si>
    <t>Seniūnijų  veiklos išlaidos, iš jų:</t>
  </si>
  <si>
    <t>Kartenos seniūnija</t>
  </si>
  <si>
    <t>2.2.2.</t>
  </si>
  <si>
    <t>Marijono Daujoto progimnazija</t>
  </si>
  <si>
    <t>Simono Daukanto progimnazija</t>
  </si>
  <si>
    <t>Salantų gimnazija</t>
  </si>
  <si>
    <t>Kartenos mokykla-daugiafunkcis centras</t>
  </si>
  <si>
    <t>Vydmantų gimnazija</t>
  </si>
  <si>
    <t>Kūlupėnų Motiejaus Valančiaus pagrindinė mokykla</t>
  </si>
  <si>
    <t>Jokūbavo Aleksandro Stulginskio mokykla-daugiafunkcis centras</t>
  </si>
  <si>
    <t>Kurmaičių pradinė mokykla</t>
  </si>
  <si>
    <t>Lopšelis-darželis ,,Pasaka"</t>
  </si>
  <si>
    <t>Mokykla-darželis ,,Žibutė"</t>
  </si>
  <si>
    <t>Lopšelis-darželis ,,Ąžuoliukas"</t>
  </si>
  <si>
    <t>Lopšelis-darželis ,,Žilvitis"</t>
  </si>
  <si>
    <t>Kretingos meno mokykla</t>
  </si>
  <si>
    <t>Salantų meno mokykla</t>
  </si>
  <si>
    <t>Kretingos sporto mokykla</t>
  </si>
  <si>
    <t>Kretingos rajono  švietimo centras</t>
  </si>
  <si>
    <t>Iš viso, iš jų:</t>
  </si>
  <si>
    <t>Kartenos  mokykla-daugiafunkcis centras</t>
  </si>
  <si>
    <t>Mokykla-darželis „Žibutė“</t>
  </si>
  <si>
    <t>Ekonomikos ir biudžeto skyrius (asignavimų valdytojas–Kretingos rajono savivaldybės administracijos direktorius)</t>
  </si>
  <si>
    <t>M. Valančiaus viešoji biblioteka</t>
  </si>
  <si>
    <t>Kretingos rajono kultūros centras</t>
  </si>
  <si>
    <t>Vyskupo Motiejaus Valančiaus gimtinės muziejus</t>
  </si>
  <si>
    <t>12.2.</t>
  </si>
  <si>
    <t>15.11.</t>
  </si>
  <si>
    <t xml:space="preserve">Valstybės biudžeto lėšos akredituotai socialinei reabilitacijai neįgaliesiems bendruomenėje organizuoti, teikti ir administruoti </t>
  </si>
  <si>
    <t>2.1.1.</t>
  </si>
  <si>
    <t>Tarybos veiklos išlaidos</t>
  </si>
  <si>
    <t>2.1.2.</t>
  </si>
  <si>
    <t>Valdžios išlaidos</t>
  </si>
  <si>
    <t>2.1.3.</t>
  </si>
  <si>
    <t>Administracijos veiklos išlaidos</t>
  </si>
  <si>
    <t>Darbėnų seniūnija</t>
  </si>
  <si>
    <t>Imbarės seniūnija</t>
  </si>
  <si>
    <t>Kretingos seniūnija</t>
  </si>
  <si>
    <t>Kūlupėnų seniūnija</t>
  </si>
  <si>
    <t>Žalgirio seniūnija</t>
  </si>
  <si>
    <t>Salantų m. seniūnija</t>
  </si>
  <si>
    <t>Vydmantų seniūnija</t>
  </si>
  <si>
    <t>2.3.</t>
  </si>
  <si>
    <t>Žemės ūkio programa (Nr. 03)</t>
  </si>
  <si>
    <t>2.3.1.</t>
  </si>
  <si>
    <t>5.1.</t>
  </si>
  <si>
    <t>Pašalpų  ir kompensacijų skaičiavimas ir mokėjimas</t>
  </si>
  <si>
    <t>12.3.</t>
  </si>
  <si>
    <t>Savivaldybės kontrolės ir audito tarnyba (asignavimų valdytojas–įstaigos vadovas )</t>
  </si>
  <si>
    <t>1.1.</t>
  </si>
  <si>
    <t>Savivaldybės kontrolės ir audito tarnybos veiklos išlaidos</t>
  </si>
  <si>
    <t>2.8.</t>
  </si>
  <si>
    <t>Švietimo programa (Nr. 08)</t>
  </si>
  <si>
    <t>2.8.2.</t>
  </si>
  <si>
    <t xml:space="preserve">Viešoji įstaiga Pranciškonų gimnazija–speciali tikslinė dotacija ugdymo reikmėms finansuoti </t>
  </si>
  <si>
    <t>3.2.</t>
  </si>
  <si>
    <t>3.2.1.</t>
  </si>
  <si>
    <t>Speciali tikslinė dotacija ugdymo reikmėms finansuoti finansuoti</t>
  </si>
  <si>
    <t>8.6.</t>
  </si>
  <si>
    <t xml:space="preserve">įstaigos pajamos, skirtos veiklos išlaidoms </t>
  </si>
  <si>
    <t>7.3.</t>
  </si>
  <si>
    <t xml:space="preserve">pajamos už  prekes ir paslaugas </t>
  </si>
  <si>
    <t>6.3.</t>
  </si>
  <si>
    <t>valstybės biudžeto lėšos įtraukties įgyvendinimui atsižvelgiant į besimokančiųjų įvairovę</t>
  </si>
  <si>
    <t>9.</t>
  </si>
  <si>
    <t>J. Pabrėžos universitetinė gimnazija</t>
  </si>
  <si>
    <t>pajamos už ilgalaikio ir trumpalaikio materialiojo  turto nuomą</t>
  </si>
  <si>
    <t>Kretingos m. seniūnija</t>
  </si>
  <si>
    <t>2.1.6.</t>
  </si>
  <si>
    <t>Mero rezervas</t>
  </si>
  <si>
    <t xml:space="preserve">Valstybės biudžeto lėšos kompensacijoms už būsto suteikimą užsieniečiams, pasitraukusiems iš Ukrainos dėl Rusijos Federacijos karinės agresijos, finansuoti 2023 m. spalio mėn. </t>
  </si>
  <si>
    <t>savarankiškoms funkcijoms vykdyti (mokymo lėšų trūkumui padengti)</t>
  </si>
  <si>
    <t>23.</t>
  </si>
  <si>
    <t xml:space="preserve">Lopšelis-darželis  ,,Ąžuoliukas" </t>
  </si>
  <si>
    <t>7.2.</t>
  </si>
  <si>
    <t>įmokos už išlaikymą švietimo, socialinės apsaugos ir kitose įstaigose</t>
  </si>
  <si>
    <t>nekilnojamojo turto mokestis</t>
  </si>
  <si>
    <t>socialinėms paslaugoms finansuoti</t>
  </si>
  <si>
    <t>pašalpų  ir kompensacijų skaičiavimas ir mokėjimas</t>
  </si>
  <si>
    <t>20.</t>
  </si>
  <si>
    <t>15.8.</t>
  </si>
  <si>
    <t>15.9.</t>
  </si>
  <si>
    <t>Valstybės vardu pasiskolintos lėšos išlaidoms, patirtoms 2023 m. III ketvirtį mokant laidojimo pašalpą pagal Lietuvos Respublikos paramos mirties atveju įstatymą ir teikiant socialinę paramą mokiniams pagal Lietuvos Respublikos socialinės paramos mokiniams įstatymą užsieniečiams, pasitraukusiems iš Ukrainos dėl Rusijos Federacijos karinių veiksmų Ukrainoje, padengti</t>
  </si>
  <si>
    <t>Valstybės vardu pasiskolintos lėšos išlaidoms, patirtoms 2023 m. III ketvirtį teikiant piniginę socialinę paramą, skiriamą vadovaujantis Lietuvos Respublikos piniginės socialinės paramos nepasiturintiems gyventojams  įstatymu, užsieniečiams,  pasitraukusiems iš Ukrainos dėl Rusijos Federacijos karinių veiksmų Ukrainoje, padengti</t>
  </si>
  <si>
    <t>2.2.5.</t>
  </si>
  <si>
    <t xml:space="preserve">Metų pradžios savivaldybės biudžeto apyvartinės lėšos </t>
  </si>
  <si>
    <t>2.2.6.</t>
  </si>
  <si>
    <t>2.4.5.</t>
  </si>
  <si>
    <t>2.5.</t>
  </si>
  <si>
    <t>Vietinio ūkio ir turto valdymo programa (Nr. 05)</t>
  </si>
  <si>
    <t>2.5.1.</t>
  </si>
  <si>
    <t>Vietinės rinkliavos, iš jų:</t>
  </si>
  <si>
    <t>už komunalinių atliekų tvarkymą</t>
  </si>
  <si>
    <t>2.10.</t>
  </si>
  <si>
    <t>Kūno kultūros ir sporto programa (Nr.10)</t>
  </si>
  <si>
    <t>2.10.1.</t>
  </si>
  <si>
    <t>2.12.</t>
  </si>
  <si>
    <t>Architektūros ir teritorijų planavimo programa (Nr.12)</t>
  </si>
  <si>
    <t>2.12.1.</t>
  </si>
  <si>
    <t>8 priedas</t>
  </si>
  <si>
    <t xml:space="preserve">Metų pradžios apyvartinių lėšų paskirstymas </t>
  </si>
  <si>
    <t>Seniūnijų programa (Nr. 2)</t>
  </si>
  <si>
    <t>2.1</t>
  </si>
  <si>
    <t>2.1.1</t>
  </si>
  <si>
    <t>Projektų finansavimas iš kompensuotų Europos Sąjungos  finansavimo lėšų</t>
  </si>
  <si>
    <t>Strateginio planavimo ir investicijų programa (Nr. 4)</t>
  </si>
  <si>
    <t>3.1</t>
  </si>
  <si>
    <t>3.1.1</t>
  </si>
  <si>
    <t>15.14.</t>
  </si>
  <si>
    <t>Valstybės biudžeto lėšos asmeninei pagalbai teikti ir administruoti</t>
  </si>
  <si>
    <t>9.12.</t>
  </si>
  <si>
    <t>Metų pradžios savivaldybės biudžeto apyvartinės lėšos</t>
  </si>
  <si>
    <t>9.13.</t>
  </si>
  <si>
    <t>19.</t>
  </si>
  <si>
    <t xml:space="preserve">                                                                               2023 m. lapkričio 30 d. sprendimo Nr. T2-314</t>
  </si>
  <si>
    <t xml:space="preserve">                                                               2023 m. lapkričio 30 d. sprendimo Nr. T2-314</t>
  </si>
  <si>
    <t xml:space="preserve">                                                               2023 m.  lapkričio 30 d. sprendimo Nr. T2-314</t>
  </si>
  <si>
    <t xml:space="preserve">2023 m. lapkričio 30 d. sprendimo Nr. T2-314 </t>
  </si>
  <si>
    <t xml:space="preserve">2023 m.  lapkričio 30  d. sprendimo Nr. T2-314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</si>
</sst>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quot;-&quot;??\ _€_-;_-@_-"/>
    <numFmt numFmtId="165" formatCode="0.0"/>
    <numFmt numFmtId="166" formatCode="0.000"/>
    <numFmt numFmtId="167" formatCode="_-* #,##0.00\ _L_t_-;\-* #,##0.00\ _L_t_-;_-* &quot;-&quot;??\ _L_t_-;_-@_-"/>
  </numFmts>
  <fonts count="17" x14ac:knownFonts="1">
    <font>
      <sz val="10"/>
      <name val="Arial"/>
      <charset val="186"/>
    </font>
    <font>
      <b/>
      <sz val="10"/>
      <name val="Arial"/>
      <family val="2"/>
      <charset val="186"/>
    </font>
    <font>
      <sz val="10"/>
      <name val="Times New Roman"/>
      <family val="1"/>
      <charset val="186"/>
    </font>
    <font>
      <sz val="8"/>
      <name val="Times New Roman"/>
      <family val="1"/>
      <charset val="186"/>
    </font>
    <font>
      <b/>
      <sz val="10"/>
      <name val="Times New Roman"/>
      <family val="1"/>
      <charset val="186"/>
    </font>
    <font>
      <b/>
      <sz val="11"/>
      <name val="Times New Roman"/>
      <family val="1"/>
      <charset val="186"/>
    </font>
    <font>
      <sz val="9"/>
      <name val="Times New Roman"/>
      <family val="1"/>
      <charset val="186"/>
    </font>
    <font>
      <sz val="11"/>
      <name val="Times New Roman"/>
      <family val="1"/>
      <charset val="186"/>
    </font>
    <font>
      <b/>
      <sz val="14"/>
      <name val="Times New Roman"/>
      <family val="1"/>
      <charset val="186"/>
    </font>
    <font>
      <sz val="10"/>
      <name val="Arial"/>
      <family val="2"/>
      <charset val="186"/>
    </font>
    <font>
      <sz val="12"/>
      <name val="Times New Roman"/>
      <family val="1"/>
      <charset val="186"/>
    </font>
    <font>
      <sz val="11"/>
      <color rgb="FFFF0000"/>
      <name val="Times New Roman"/>
      <family val="1"/>
      <charset val="186"/>
    </font>
    <font>
      <b/>
      <sz val="12"/>
      <name val="Times New Roman"/>
      <family val="1"/>
      <charset val="186"/>
    </font>
    <font>
      <sz val="10"/>
      <color rgb="FFFF0000"/>
      <name val="Arial"/>
      <family val="2"/>
      <charset val="186"/>
    </font>
    <font>
      <sz val="10"/>
      <name val="Times New Roman Baltic"/>
      <charset val="186"/>
    </font>
    <font>
      <sz val="10"/>
      <color theme="1" tint="0.14999847407452621"/>
      <name val="Times New Roman"/>
      <family val="1"/>
      <charset val="186"/>
    </font>
    <font>
      <sz val="11"/>
      <color theme="1" tint="0.14999847407452621"/>
      <name val="Times New Roman"/>
      <family val="1"/>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6">
    <xf numFmtId="0" fontId="0" fillId="0" borderId="0"/>
    <xf numFmtId="0" fontId="3" fillId="0" borderId="0" applyNumberFormat="0"/>
    <xf numFmtId="0" fontId="9" fillId="0" borderId="0"/>
    <xf numFmtId="164" fontId="9" fillId="0" borderId="0" applyFont="0" applyFill="0" applyBorder="0" applyAlignment="0" applyProtection="0"/>
    <xf numFmtId="167" fontId="9" fillId="0" borderId="0" applyFont="0" applyFill="0" applyBorder="0" applyAlignment="0" applyProtection="0"/>
    <xf numFmtId="0" fontId="14" fillId="0" borderId="0"/>
  </cellStyleXfs>
  <cellXfs count="208">
    <xf numFmtId="0" fontId="0" fillId="0" borderId="0" xfId="0"/>
    <xf numFmtId="165" fontId="1" fillId="0" borderId="0" xfId="0" applyNumberFormat="1" applyFont="1"/>
    <xf numFmtId="0" fontId="1" fillId="0" borderId="0" xfId="0" applyFont="1"/>
    <xf numFmtId="0" fontId="2" fillId="0" borderId="0" xfId="0" applyFont="1"/>
    <xf numFmtId="0" fontId="4" fillId="0" borderId="0" xfId="0" applyFont="1" applyAlignment="1">
      <alignment horizontal="center" wrapText="1"/>
    </xf>
    <xf numFmtId="0" fontId="4" fillId="0" borderId="0" xfId="0" applyFont="1" applyAlignment="1">
      <alignment horizontal="center"/>
    </xf>
    <xf numFmtId="0" fontId="7" fillId="0" borderId="0" xfId="0" applyFont="1"/>
    <xf numFmtId="165" fontId="0" fillId="0" borderId="0" xfId="0" applyNumberFormat="1"/>
    <xf numFmtId="0" fontId="0" fillId="0" borderId="0" xfId="0" applyAlignment="1">
      <alignment horizontal="center"/>
    </xf>
    <xf numFmtId="0" fontId="9" fillId="0" borderId="0" xfId="0" applyFont="1"/>
    <xf numFmtId="165" fontId="11" fillId="0" borderId="0" xfId="0" applyNumberFormat="1" applyFont="1" applyAlignment="1">
      <alignment horizontal="center"/>
    </xf>
    <xf numFmtId="0" fontId="10" fillId="0" borderId="0" xfId="0" applyFont="1"/>
    <xf numFmtId="2" fontId="5" fillId="0" borderId="2" xfId="0" applyNumberFormat="1" applyFont="1" applyBorder="1" applyAlignment="1">
      <alignment horizontal="center" vertical="top"/>
    </xf>
    <xf numFmtId="0" fontId="5" fillId="0" borderId="2" xfId="0" applyFont="1" applyBorder="1" applyAlignment="1">
      <alignment horizontal="center" vertical="top"/>
    </xf>
    <xf numFmtId="0" fontId="5" fillId="0" borderId="2" xfId="0" applyFont="1" applyBorder="1" applyAlignment="1">
      <alignment vertical="top"/>
    </xf>
    <xf numFmtId="0" fontId="7" fillId="0" borderId="2" xfId="0" applyFont="1" applyBorder="1" applyAlignment="1">
      <alignment vertical="top"/>
    </xf>
    <xf numFmtId="0" fontId="7" fillId="0" borderId="2" xfId="0" applyFont="1" applyBorder="1" applyAlignment="1">
      <alignment horizontal="left" vertical="top"/>
    </xf>
    <xf numFmtId="0" fontId="10" fillId="0" borderId="0" xfId="0" applyFont="1" applyAlignment="1">
      <alignment horizontal="left"/>
    </xf>
    <xf numFmtId="0" fontId="8" fillId="0" borderId="0" xfId="0" applyFont="1" applyAlignment="1">
      <alignment horizontal="center"/>
    </xf>
    <xf numFmtId="2" fontId="5" fillId="0" borderId="0" xfId="0" applyNumberFormat="1" applyFont="1" applyAlignment="1">
      <alignment horizontal="center" vertical="top" wrapText="1"/>
    </xf>
    <xf numFmtId="2" fontId="5" fillId="0" borderId="0" xfId="0" applyNumberFormat="1" applyFont="1" applyAlignment="1">
      <alignment horizontal="center" vertical="top"/>
    </xf>
    <xf numFmtId="2" fontId="7" fillId="0" borderId="0" xfId="0" applyNumberFormat="1" applyFont="1" applyAlignment="1">
      <alignment horizontal="center" vertical="top" wrapText="1"/>
    </xf>
    <xf numFmtId="0" fontId="7" fillId="0" borderId="0" xfId="0" applyFont="1" applyAlignment="1">
      <alignment horizontal="left" vertical="top" wrapText="1"/>
    </xf>
    <xf numFmtId="2" fontId="7" fillId="0" borderId="0" xfId="0" applyNumberFormat="1" applyFont="1" applyAlignment="1">
      <alignment horizontal="center" vertical="top"/>
    </xf>
    <xf numFmtId="2" fontId="5" fillId="0" borderId="0" xfId="0" applyNumberFormat="1" applyFont="1" applyAlignment="1">
      <alignment horizontal="center" vertical="top" shrinkToFit="1"/>
    </xf>
    <xf numFmtId="49" fontId="4" fillId="0" borderId="0" xfId="0" applyNumberFormat="1" applyFont="1" applyAlignment="1">
      <alignment horizontal="center" vertical="top"/>
    </xf>
    <xf numFmtId="0" fontId="4" fillId="0" borderId="0" xfId="0" applyFont="1" applyAlignment="1">
      <alignment vertical="top"/>
    </xf>
    <xf numFmtId="49" fontId="6" fillId="0" borderId="0" xfId="0" applyNumberFormat="1" applyFont="1" applyAlignment="1">
      <alignment horizontal="center" vertical="top"/>
    </xf>
    <xf numFmtId="0" fontId="7" fillId="0" borderId="0" xfId="0" applyFont="1" applyAlignment="1">
      <alignment vertical="top"/>
    </xf>
    <xf numFmtId="2" fontId="7" fillId="0" borderId="0" xfId="0" applyNumberFormat="1" applyFont="1" applyAlignment="1">
      <alignment horizontal="center" vertical="top" shrinkToFit="1"/>
    </xf>
    <xf numFmtId="0" fontId="7" fillId="0" borderId="0" xfId="0" applyFont="1" applyAlignment="1">
      <alignment vertical="top" wrapText="1"/>
    </xf>
    <xf numFmtId="0" fontId="4" fillId="0" borderId="0" xfId="0" applyFont="1" applyAlignment="1">
      <alignment horizontal="left" vertical="top"/>
    </xf>
    <xf numFmtId="49" fontId="6" fillId="2" borderId="0" xfId="0" applyNumberFormat="1" applyFont="1" applyFill="1" applyAlignment="1">
      <alignment horizontal="center" vertical="top"/>
    </xf>
    <xf numFmtId="2" fontId="7" fillId="2" borderId="0" xfId="0" applyNumberFormat="1" applyFont="1" applyFill="1" applyAlignment="1">
      <alignment horizontal="center" vertical="top"/>
    </xf>
    <xf numFmtId="2" fontId="5" fillId="2" borderId="0" xfId="0" applyNumberFormat="1" applyFont="1" applyFill="1" applyAlignment="1">
      <alignment horizontal="center" vertical="top"/>
    </xf>
    <xf numFmtId="2" fontId="5" fillId="2" borderId="0" xfId="0" applyNumberFormat="1" applyFont="1" applyFill="1" applyAlignment="1">
      <alignment horizontal="center" vertical="top" shrinkToFit="1"/>
    </xf>
    <xf numFmtId="2" fontId="7" fillId="2" borderId="0" xfId="0" applyNumberFormat="1" applyFont="1" applyFill="1" applyAlignment="1">
      <alignment horizontal="center" vertical="top" shrinkToFit="1"/>
    </xf>
    <xf numFmtId="49" fontId="7" fillId="0" borderId="0" xfId="0" applyNumberFormat="1" applyFont="1" applyAlignment="1">
      <alignment horizontal="center" vertical="top"/>
    </xf>
    <xf numFmtId="49" fontId="4" fillId="0" borderId="0" xfId="0" applyNumberFormat="1" applyFont="1" applyAlignment="1">
      <alignment horizontal="center" vertical="top" wrapText="1"/>
    </xf>
    <xf numFmtId="49" fontId="6" fillId="0" borderId="0" xfId="0" applyNumberFormat="1" applyFont="1" applyAlignment="1">
      <alignment horizontal="center" vertical="top" wrapText="1"/>
    </xf>
    <xf numFmtId="0" fontId="4" fillId="0" borderId="0" xfId="0" applyFont="1" applyAlignment="1">
      <alignment horizontal="left" vertical="top" wrapText="1"/>
    </xf>
    <xf numFmtId="49" fontId="5" fillId="0" borderId="0" xfId="0" applyNumberFormat="1" applyFont="1" applyAlignment="1">
      <alignment horizontal="center" vertical="top"/>
    </xf>
    <xf numFmtId="0" fontId="5" fillId="0" borderId="0" xfId="0" applyFont="1" applyAlignment="1">
      <alignment vertical="top" wrapText="1"/>
    </xf>
    <xf numFmtId="0" fontId="4" fillId="0" borderId="0" xfId="0" applyFont="1" applyAlignment="1">
      <alignment vertical="top" wrapText="1"/>
    </xf>
    <xf numFmtId="49" fontId="5" fillId="0" borderId="0" xfId="0" applyNumberFormat="1" applyFont="1" applyAlignment="1">
      <alignment horizontal="center" vertical="top" wrapText="1"/>
    </xf>
    <xf numFmtId="49" fontId="7" fillId="0" borderId="0" xfId="0" applyNumberFormat="1" applyFont="1" applyAlignment="1">
      <alignment horizontal="center" vertical="top" wrapText="1"/>
    </xf>
    <xf numFmtId="49" fontId="12" fillId="0" borderId="0" xfId="0" applyNumberFormat="1" applyFont="1" applyAlignment="1">
      <alignment horizontal="center" vertical="top"/>
    </xf>
    <xf numFmtId="49" fontId="10" fillId="0" borderId="0" xfId="0" applyNumberFormat="1" applyFont="1" applyAlignment="1">
      <alignment horizontal="center" vertical="top"/>
    </xf>
    <xf numFmtId="0" fontId="10" fillId="0" borderId="0" xfId="0" applyFont="1" applyAlignment="1">
      <alignment horizontal="center" vertical="top"/>
    </xf>
    <xf numFmtId="0" fontId="7" fillId="0" borderId="0" xfId="0" applyFont="1" applyAlignment="1">
      <alignment horizontal="left" vertical="top"/>
    </xf>
    <xf numFmtId="0" fontId="2" fillId="0" borderId="0" xfId="0" applyFont="1" applyAlignment="1">
      <alignment horizontal="center" vertical="top"/>
    </xf>
    <xf numFmtId="0" fontId="4" fillId="0" borderId="0" xfId="0" applyFont="1" applyAlignment="1">
      <alignment horizontal="center" vertical="center"/>
    </xf>
    <xf numFmtId="0" fontId="7" fillId="0" borderId="0" xfId="0" applyFont="1" applyAlignment="1">
      <alignment horizontal="center" vertical="top" wrapText="1"/>
    </xf>
    <xf numFmtId="49" fontId="7" fillId="0" borderId="0" xfId="0" applyNumberFormat="1" applyFont="1" applyAlignment="1">
      <alignment horizontal="left"/>
    </xf>
    <xf numFmtId="0" fontId="8" fillId="0" borderId="0" xfId="0" applyFont="1" applyAlignment="1">
      <alignment horizontal="left"/>
    </xf>
    <xf numFmtId="0" fontId="7" fillId="0" borderId="0" xfId="0" applyFont="1" applyAlignment="1">
      <alignment horizontal="center" wrapText="1"/>
    </xf>
    <xf numFmtId="49" fontId="5" fillId="0" borderId="2" xfId="0" applyNumberFormat="1" applyFont="1" applyBorder="1" applyAlignment="1">
      <alignment horizontal="center" wrapText="1"/>
    </xf>
    <xf numFmtId="0" fontId="5" fillId="0" borderId="2" xfId="0" applyFont="1" applyBorder="1" applyAlignment="1">
      <alignment horizontal="left" wrapText="1" indent="1"/>
    </xf>
    <xf numFmtId="0" fontId="8" fillId="0" borderId="0" xfId="0" applyFont="1" applyAlignment="1">
      <alignment horizontal="center" wrapText="1"/>
    </xf>
    <xf numFmtId="49" fontId="10" fillId="0" borderId="0" xfId="0" applyNumberFormat="1" applyFont="1" applyAlignment="1">
      <alignment horizontal="left"/>
    </xf>
    <xf numFmtId="0" fontId="12" fillId="0" borderId="0" xfId="0" applyFont="1" applyAlignment="1">
      <alignment horizontal="left"/>
    </xf>
    <xf numFmtId="0" fontId="10" fillId="0" borderId="0" xfId="0" applyFont="1" applyAlignment="1">
      <alignment horizontal="center" wrapText="1"/>
    </xf>
    <xf numFmtId="0" fontId="12" fillId="0" borderId="0" xfId="0" applyFont="1" applyAlignment="1">
      <alignment horizontal="center"/>
    </xf>
    <xf numFmtId="0" fontId="7" fillId="0" borderId="4" xfId="0" applyFont="1" applyBorder="1" applyAlignment="1">
      <alignment horizontal="left" vertical="top" wrapText="1"/>
    </xf>
    <xf numFmtId="49" fontId="7" fillId="0" borderId="2" xfId="0" applyNumberFormat="1" applyFont="1" applyBorder="1" applyAlignment="1">
      <alignment horizontal="center" vertical="top"/>
    </xf>
    <xf numFmtId="0" fontId="7" fillId="0" borderId="0" xfId="0" applyFont="1" applyAlignment="1">
      <alignment horizontal="left"/>
    </xf>
    <xf numFmtId="0" fontId="7" fillId="0" borderId="2" xfId="0" applyFont="1" applyBorder="1" applyAlignment="1">
      <alignment horizontal="center" vertical="top"/>
    </xf>
    <xf numFmtId="49" fontId="7"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top" wrapText="1"/>
    </xf>
    <xf numFmtId="49" fontId="5" fillId="0" borderId="2" xfId="0" applyNumberFormat="1" applyFont="1" applyBorder="1" applyAlignment="1">
      <alignment horizontal="center" vertical="top"/>
    </xf>
    <xf numFmtId="2" fontId="0" fillId="0" borderId="0" xfId="0" applyNumberFormat="1"/>
    <xf numFmtId="0" fontId="13" fillId="0" borderId="0" xfId="0" applyFont="1"/>
    <xf numFmtId="165" fontId="13" fillId="0" borderId="0" xfId="0" applyNumberFormat="1" applyFont="1"/>
    <xf numFmtId="0" fontId="15" fillId="0" borderId="0" xfId="0" applyFont="1" applyAlignment="1">
      <alignment horizontal="center" vertical="top"/>
    </xf>
    <xf numFmtId="0" fontId="7" fillId="0" borderId="2" xfId="0" applyFon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5" fillId="0" borderId="2" xfId="0" applyFont="1" applyBorder="1" applyAlignment="1">
      <alignment wrapText="1"/>
    </xf>
    <xf numFmtId="0" fontId="7" fillId="0" borderId="2" xfId="0" applyFont="1" applyBorder="1"/>
    <xf numFmtId="0" fontId="5" fillId="0" borderId="2" xfId="0" applyFont="1" applyBorder="1"/>
    <xf numFmtId="0" fontId="0" fillId="0" borderId="4" xfId="0" applyBorder="1"/>
    <xf numFmtId="0" fontId="7" fillId="0" borderId="2" xfId="0" applyFont="1" applyBorder="1" applyAlignment="1">
      <alignment horizontal="left" vertical="top" wrapText="1"/>
    </xf>
    <xf numFmtId="166" fontId="5" fillId="0" borderId="1" xfId="0" applyNumberFormat="1" applyFont="1" applyBorder="1" applyAlignment="1">
      <alignment horizontal="center" vertical="center" wrapText="1"/>
    </xf>
    <xf numFmtId="166" fontId="5" fillId="0" borderId="2" xfId="0" applyNumberFormat="1" applyFont="1" applyBorder="1" applyAlignment="1">
      <alignment horizontal="center" wrapText="1"/>
    </xf>
    <xf numFmtId="166" fontId="7" fillId="0" borderId="5" xfId="0" applyNumberFormat="1" applyFont="1" applyBorder="1" applyAlignment="1">
      <alignment horizontal="center" vertical="center" wrapText="1"/>
    </xf>
    <xf numFmtId="166" fontId="5" fillId="0" borderId="3" xfId="0" applyNumberFormat="1" applyFont="1" applyBorder="1" applyAlignment="1">
      <alignment horizontal="center" wrapText="1"/>
    </xf>
    <xf numFmtId="166" fontId="7" fillId="0" borderId="2" xfId="0" applyNumberFormat="1" applyFont="1" applyBorder="1" applyAlignment="1">
      <alignment horizontal="center" shrinkToFit="1"/>
    </xf>
    <xf numFmtId="166" fontId="5" fillId="0" borderId="2" xfId="0" applyNumberFormat="1" applyFont="1" applyBorder="1" applyAlignment="1">
      <alignment horizontal="center" vertical="top" shrinkToFit="1"/>
    </xf>
    <xf numFmtId="166" fontId="0" fillId="0" borderId="0" xfId="0" applyNumberFormat="1" applyAlignment="1">
      <alignment horizontal="center"/>
    </xf>
    <xf numFmtId="166" fontId="7" fillId="0" borderId="5" xfId="0" applyNumberFormat="1" applyFont="1" applyBorder="1" applyAlignment="1">
      <alignment horizontal="center" wrapText="1"/>
    </xf>
    <xf numFmtId="0" fontId="7" fillId="0" borderId="0" xfId="0" applyFont="1" applyAlignment="1">
      <alignment horizontal="center" vertical="center" wrapText="1"/>
    </xf>
    <xf numFmtId="0" fontId="7" fillId="0" borderId="2" xfId="0" applyFont="1" applyBorder="1" applyAlignment="1">
      <alignment wrapText="1"/>
    </xf>
    <xf numFmtId="0" fontId="7" fillId="0" borderId="2" xfId="0" applyFont="1" applyBorder="1" applyAlignment="1">
      <alignment horizontal="center" wrapText="1"/>
    </xf>
    <xf numFmtId="166" fontId="7" fillId="0" borderId="2" xfId="0" applyNumberFormat="1" applyFont="1" applyBorder="1" applyAlignment="1">
      <alignment horizontal="center"/>
    </xf>
    <xf numFmtId="0" fontId="7" fillId="0" borderId="0" xfId="0" applyFont="1" applyAlignment="1">
      <alignment vertical="center" wrapText="1"/>
    </xf>
    <xf numFmtId="0" fontId="3" fillId="0" borderId="0" xfId="0" applyFont="1" applyAlignment="1">
      <alignment horizontal="center" vertical="center" wrapText="1"/>
    </xf>
    <xf numFmtId="166" fontId="5" fillId="0" borderId="0" xfId="0" applyNumberFormat="1" applyFont="1" applyAlignment="1">
      <alignment horizontal="center" vertical="top" shrinkToFit="1"/>
    </xf>
    <xf numFmtId="165" fontId="5" fillId="0" borderId="0" xfId="0" applyNumberFormat="1" applyFont="1" applyAlignment="1">
      <alignment horizontal="center" shrinkToFit="1"/>
    </xf>
    <xf numFmtId="166" fontId="7" fillId="0" borderId="0" xfId="0" applyNumberFormat="1" applyFont="1" applyAlignment="1">
      <alignment horizontal="center" shrinkToFit="1"/>
    </xf>
    <xf numFmtId="165" fontId="7" fillId="0" borderId="0" xfId="0" applyNumberFormat="1" applyFont="1" applyAlignment="1">
      <alignment horizontal="center" shrinkToFit="1"/>
    </xf>
    <xf numFmtId="0" fontId="3" fillId="0" borderId="2" xfId="0" applyFont="1" applyBorder="1" applyAlignment="1">
      <alignment horizontal="center" vertical="center"/>
    </xf>
    <xf numFmtId="166" fontId="5" fillId="0" borderId="1" xfId="0" applyNumberFormat="1" applyFont="1" applyBorder="1" applyAlignment="1">
      <alignment horizontal="center" shrinkToFit="1"/>
    </xf>
    <xf numFmtId="166" fontId="7" fillId="0" borderId="1" xfId="0" applyNumberFormat="1" applyFont="1" applyBorder="1" applyAlignment="1">
      <alignment horizontal="center" shrinkToFit="1"/>
    </xf>
    <xf numFmtId="0" fontId="2" fillId="0" borderId="0" xfId="0" applyFont="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12" fillId="0" borderId="0" xfId="0" applyFont="1"/>
    <xf numFmtId="0" fontId="7" fillId="0" borderId="1" xfId="0" applyFont="1" applyBorder="1" applyAlignment="1">
      <alignment horizontal="center" vertical="center" wrapText="1"/>
    </xf>
    <xf numFmtId="0" fontId="7" fillId="0" borderId="1" xfId="0" applyFont="1" applyBorder="1" applyAlignment="1">
      <alignment horizontal="center" wrapText="1"/>
    </xf>
    <xf numFmtId="0" fontId="7" fillId="0" borderId="2" xfId="0" applyFont="1" applyBorder="1" applyAlignment="1">
      <alignment horizontal="center" vertical="center"/>
    </xf>
    <xf numFmtId="1" fontId="7" fillId="0" borderId="1" xfId="0" applyNumberFormat="1" applyFont="1" applyBorder="1" applyAlignment="1">
      <alignment horizontal="center" wrapText="1"/>
    </xf>
    <xf numFmtId="0" fontId="7" fillId="0" borderId="4" xfId="0" applyFont="1" applyBorder="1" applyAlignment="1">
      <alignment horizontal="right" vertical="center" wrapText="1"/>
    </xf>
    <xf numFmtId="166" fontId="0" fillId="0" borderId="4" xfId="0" applyNumberFormat="1" applyBorder="1"/>
    <xf numFmtId="166" fontId="5" fillId="0" borderId="1" xfId="0" applyNumberFormat="1" applyFont="1" applyBorder="1" applyAlignment="1">
      <alignment horizontal="center" vertical="top" shrinkToFit="1"/>
    </xf>
    <xf numFmtId="166" fontId="7" fillId="0" borderId="1" xfId="0" applyNumberFormat="1" applyFont="1" applyBorder="1" applyAlignment="1">
      <alignment horizontal="center" vertical="top" shrinkToFit="1"/>
    </xf>
    <xf numFmtId="49" fontId="7" fillId="0" borderId="2" xfId="0" applyNumberFormat="1" applyFont="1" applyBorder="1" applyAlignment="1">
      <alignment horizontal="center" wrapText="1"/>
    </xf>
    <xf numFmtId="49" fontId="5" fillId="2" borderId="2" xfId="0" applyNumberFormat="1" applyFont="1" applyFill="1" applyBorder="1" applyAlignment="1">
      <alignment horizontal="center" vertical="top"/>
    </xf>
    <xf numFmtId="0" fontId="12" fillId="0" borderId="0" xfId="0" applyFont="1" applyAlignment="1">
      <alignment wrapText="1"/>
    </xf>
    <xf numFmtId="0" fontId="5" fillId="0" borderId="2" xfId="0" applyFont="1" applyBorder="1" applyAlignment="1">
      <alignment horizontal="center" vertical="center"/>
    </xf>
    <xf numFmtId="49" fontId="5" fillId="0" borderId="2" xfId="0" applyNumberFormat="1" applyFont="1" applyBorder="1" applyAlignment="1">
      <alignment horizontal="center"/>
    </xf>
    <xf numFmtId="0" fontId="5" fillId="0" borderId="8" xfId="0" applyFont="1" applyBorder="1" applyAlignment="1">
      <alignment horizontal="left" wrapText="1"/>
    </xf>
    <xf numFmtId="166" fontId="10" fillId="0" borderId="2" xfId="0" applyNumberFormat="1" applyFont="1" applyBorder="1" applyAlignment="1">
      <alignment horizontal="center"/>
    </xf>
    <xf numFmtId="166" fontId="12" fillId="0" borderId="2" xfId="0" applyNumberFormat="1" applyFont="1" applyBorder="1" applyAlignment="1">
      <alignment horizontal="center"/>
    </xf>
    <xf numFmtId="49" fontId="5" fillId="0" borderId="1" xfId="0" applyNumberFormat="1" applyFont="1" applyBorder="1" applyAlignment="1">
      <alignment horizontal="center"/>
    </xf>
    <xf numFmtId="0" fontId="5" fillId="0" borderId="1" xfId="0" applyFont="1" applyBorder="1" applyAlignment="1">
      <alignment horizontal="center"/>
    </xf>
    <xf numFmtId="166" fontId="2" fillId="0" borderId="1" xfId="0" applyNumberFormat="1" applyFont="1" applyBorder="1" applyAlignment="1">
      <alignment horizontal="center"/>
    </xf>
    <xf numFmtId="166" fontId="4" fillId="0" borderId="1" xfId="0" applyNumberFormat="1" applyFont="1" applyBorder="1" applyAlignment="1">
      <alignment horizontal="center"/>
    </xf>
    <xf numFmtId="49" fontId="7" fillId="0" borderId="2" xfId="0" applyNumberFormat="1" applyFont="1" applyBorder="1" applyAlignment="1">
      <alignment horizontal="center"/>
    </xf>
    <xf numFmtId="49" fontId="7" fillId="0" borderId="6" xfId="0" applyNumberFormat="1" applyFont="1" applyBorder="1" applyAlignment="1">
      <alignment horizontal="center"/>
    </xf>
    <xf numFmtId="0" fontId="5" fillId="0" borderId="6" xfId="0" applyFont="1" applyBorder="1" applyAlignment="1">
      <alignment wrapText="1"/>
    </xf>
    <xf numFmtId="0" fontId="5" fillId="0" borderId="1" xfId="0" applyFont="1" applyBorder="1" applyAlignment="1">
      <alignment horizontal="center" wrapText="1"/>
    </xf>
    <xf numFmtId="166" fontId="7" fillId="0" borderId="1" xfId="0" applyNumberFormat="1" applyFont="1" applyBorder="1" applyAlignment="1">
      <alignment horizontal="center"/>
    </xf>
    <xf numFmtId="49" fontId="4" fillId="0" borderId="2" xfId="0" applyNumberFormat="1" applyFont="1" applyBorder="1" applyAlignment="1">
      <alignment horizontal="center"/>
    </xf>
    <xf numFmtId="166" fontId="5" fillId="0" borderId="2" xfId="0" applyNumberFormat="1" applyFont="1" applyBorder="1" applyAlignment="1">
      <alignment horizontal="center"/>
    </xf>
    <xf numFmtId="166" fontId="5" fillId="0" borderId="6" xfId="0" applyNumberFormat="1" applyFont="1" applyBorder="1" applyAlignment="1">
      <alignment horizontal="center"/>
    </xf>
    <xf numFmtId="0" fontId="5" fillId="2" borderId="2" xfId="0" applyFont="1" applyFill="1" applyBorder="1" applyAlignment="1">
      <alignment vertical="top" wrapText="1"/>
    </xf>
    <xf numFmtId="0" fontId="7" fillId="0" borderId="2" xfId="0" applyFont="1" applyBorder="1" applyAlignment="1">
      <alignment vertical="top" wrapText="1"/>
    </xf>
    <xf numFmtId="166" fontId="7" fillId="0" borderId="1" xfId="0" applyNumberFormat="1" applyFont="1" applyBorder="1" applyAlignment="1">
      <alignment horizontal="center" vertical="center" wrapText="1"/>
    </xf>
    <xf numFmtId="166" fontId="5" fillId="0" borderId="1" xfId="0" applyNumberFormat="1" applyFont="1" applyBorder="1" applyAlignment="1">
      <alignment horizontal="center" wrapText="1"/>
    </xf>
    <xf numFmtId="0" fontId="10" fillId="0" borderId="0" xfId="0" applyFont="1" applyAlignment="1">
      <alignment horizontal="center"/>
    </xf>
    <xf numFmtId="0" fontId="3" fillId="0" borderId="1" xfId="0" applyFont="1" applyBorder="1" applyAlignment="1">
      <alignment horizontal="center"/>
    </xf>
    <xf numFmtId="1" fontId="3" fillId="0" borderId="1" xfId="0" applyNumberFormat="1" applyFont="1" applyBorder="1" applyAlignment="1">
      <alignment horizontal="center"/>
    </xf>
    <xf numFmtId="0" fontId="3" fillId="2" borderId="1" xfId="1" applyFill="1" applyBorder="1" applyAlignment="1">
      <alignment horizontal="center"/>
    </xf>
    <xf numFmtId="0" fontId="12" fillId="0" borderId="2" xfId="0" applyFont="1" applyBorder="1"/>
    <xf numFmtId="0" fontId="7" fillId="0" borderId="1" xfId="0" applyFont="1" applyBorder="1" applyAlignment="1">
      <alignment wrapText="1"/>
    </xf>
    <xf numFmtId="0" fontId="7" fillId="0" borderId="1" xfId="0" applyFont="1" applyBorder="1" applyAlignment="1">
      <alignment horizontal="center" vertical="top" wrapText="1"/>
    </xf>
    <xf numFmtId="0" fontId="7" fillId="0" borderId="2" xfId="0" applyFont="1" applyBorder="1" applyAlignment="1">
      <alignment horizontal="center" vertical="top" wrapText="1"/>
    </xf>
    <xf numFmtId="166" fontId="7" fillId="0" borderId="1" xfId="0" applyNumberFormat="1" applyFont="1" applyBorder="1" applyAlignment="1">
      <alignment horizontal="center" wrapText="1"/>
    </xf>
    <xf numFmtId="0" fontId="7" fillId="0" borderId="2" xfId="0" applyFont="1" applyBorder="1" applyAlignment="1">
      <alignment horizontal="center"/>
    </xf>
    <xf numFmtId="0" fontId="7" fillId="2" borderId="1" xfId="1" applyFont="1" applyFill="1" applyBorder="1" applyAlignment="1">
      <alignment horizontal="center"/>
    </xf>
    <xf numFmtId="166" fontId="0" fillId="0" borderId="0" xfId="0" applyNumberFormat="1"/>
    <xf numFmtId="49" fontId="6" fillId="0" borderId="2" xfId="0" applyNumberFormat="1" applyFont="1" applyBorder="1" applyAlignment="1">
      <alignment horizontal="center" vertical="top"/>
    </xf>
    <xf numFmtId="0" fontId="5" fillId="0" borderId="2" xfId="0" applyFont="1" applyBorder="1" applyAlignment="1">
      <alignment horizontal="left" vertical="top"/>
    </xf>
    <xf numFmtId="0" fontId="5" fillId="0" borderId="2" xfId="0" applyFont="1" applyBorder="1" applyAlignment="1">
      <alignment horizontal="left" vertical="center" wrapText="1"/>
    </xf>
    <xf numFmtId="0" fontId="7" fillId="0" borderId="1" xfId="0" applyFont="1" applyBorder="1" applyAlignment="1">
      <alignment horizontal="center"/>
    </xf>
    <xf numFmtId="0" fontId="5" fillId="0" borderId="2" xfId="0" applyFont="1" applyBorder="1" applyAlignment="1">
      <alignment vertical="center" wrapText="1"/>
    </xf>
    <xf numFmtId="0" fontId="6" fillId="0" borderId="1" xfId="0" applyFont="1" applyBorder="1" applyAlignment="1">
      <alignment horizontal="center" vertical="center" wrapText="1"/>
    </xf>
    <xf numFmtId="49" fontId="7" fillId="0" borderId="2" xfId="2" applyNumberFormat="1" applyFont="1" applyBorder="1" applyAlignment="1">
      <alignment horizontal="center" wrapText="1"/>
    </xf>
    <xf numFmtId="0" fontId="5" fillId="0" borderId="2" xfId="0" applyFont="1" applyBorder="1" applyAlignment="1">
      <alignment horizontal="center" wrapText="1"/>
    </xf>
    <xf numFmtId="166" fontId="7" fillId="0" borderId="0" xfId="0" applyNumberFormat="1" applyFont="1" applyAlignment="1">
      <alignment horizontal="center" vertical="top" shrinkToFit="1"/>
    </xf>
    <xf numFmtId="0" fontId="5" fillId="0" borderId="1" xfId="0" applyFont="1" applyBorder="1" applyAlignment="1">
      <alignment horizontal="left" vertical="top" wrapText="1"/>
    </xf>
    <xf numFmtId="0" fontId="7" fillId="0" borderId="1" xfId="0" applyFont="1" applyBorder="1" applyAlignment="1">
      <alignment horizontal="left" vertical="top" wrapText="1"/>
    </xf>
    <xf numFmtId="49" fontId="7" fillId="0" borderId="1" xfId="0" applyNumberFormat="1" applyFont="1" applyBorder="1" applyAlignment="1">
      <alignment horizontal="center" vertical="top" wrapText="1"/>
    </xf>
    <xf numFmtId="166" fontId="7" fillId="0" borderId="2" xfId="0" applyNumberFormat="1" applyFont="1" applyBorder="1" applyAlignment="1">
      <alignment horizontal="center" vertical="center"/>
    </xf>
    <xf numFmtId="49" fontId="7" fillId="0" borderId="2" xfId="0" applyNumberFormat="1" applyFont="1" applyBorder="1" applyAlignment="1">
      <alignment horizontal="center" vertical="top" wrapText="1"/>
    </xf>
    <xf numFmtId="0" fontId="0" fillId="0" borderId="2" xfId="0" applyBorder="1"/>
    <xf numFmtId="0" fontId="7" fillId="3" borderId="2" xfId="5" applyFont="1" applyFill="1" applyBorder="1" applyAlignment="1">
      <alignment wrapText="1"/>
    </xf>
    <xf numFmtId="166" fontId="7" fillId="2" borderId="1" xfId="1" applyNumberFormat="1" applyFont="1" applyFill="1" applyBorder="1" applyAlignment="1">
      <alignment horizontal="center"/>
    </xf>
    <xf numFmtId="49" fontId="2" fillId="0" borderId="2" xfId="0" applyNumberFormat="1" applyFont="1" applyBorder="1" applyAlignment="1">
      <alignment horizontal="center" wrapText="1"/>
    </xf>
    <xf numFmtId="166" fontId="7" fillId="0" borderId="0" xfId="0" applyNumberFormat="1" applyFont="1" applyAlignment="1">
      <alignment horizontal="left" vertical="top" shrinkToFit="1"/>
    </xf>
    <xf numFmtId="165" fontId="7" fillId="0" borderId="0" xfId="0" applyNumberFormat="1" applyFont="1" applyAlignment="1">
      <alignment horizontal="left" vertical="top" shrinkToFit="1"/>
    </xf>
    <xf numFmtId="0" fontId="9" fillId="0" borderId="0" xfId="0" applyFont="1" applyAlignment="1">
      <alignment horizontal="left"/>
    </xf>
    <xf numFmtId="166" fontId="0" fillId="0" borderId="0" xfId="0" applyNumberFormat="1" applyAlignment="1">
      <alignment horizontal="right"/>
    </xf>
    <xf numFmtId="0" fontId="0" fillId="0" borderId="0" xfId="0" applyAlignment="1">
      <alignment horizontal="left"/>
    </xf>
    <xf numFmtId="166" fontId="7" fillId="0" borderId="2" xfId="0" applyNumberFormat="1" applyFont="1" applyBorder="1" applyAlignment="1">
      <alignment horizontal="center" vertical="center" wrapText="1"/>
    </xf>
    <xf numFmtId="0" fontId="7" fillId="0" borderId="2" xfId="2" applyFont="1" applyBorder="1" applyAlignment="1">
      <alignment vertical="center" wrapText="1"/>
    </xf>
    <xf numFmtId="0" fontId="7" fillId="0" borderId="2" xfId="2" applyFont="1" applyBorder="1" applyAlignment="1">
      <alignment wrapText="1"/>
    </xf>
    <xf numFmtId="0" fontId="5" fillId="2" borderId="2" xfId="0" applyFont="1" applyFill="1" applyBorder="1" applyAlignment="1">
      <alignment vertical="top"/>
    </xf>
    <xf numFmtId="49" fontId="7" fillId="2" borderId="2" xfId="0" applyNumberFormat="1" applyFont="1" applyFill="1" applyBorder="1" applyAlignment="1">
      <alignment horizontal="center" vertical="top"/>
    </xf>
    <xf numFmtId="49" fontId="5" fillId="0" borderId="2" xfId="0" applyNumberFormat="1" applyFont="1" applyBorder="1" applyAlignment="1">
      <alignment horizontal="center" vertical="top" wrapText="1"/>
    </xf>
    <xf numFmtId="0" fontId="5" fillId="0" borderId="2" xfId="0" applyFont="1" applyBorder="1" applyAlignment="1">
      <alignment horizontal="left" vertical="top" wrapText="1"/>
    </xf>
    <xf numFmtId="0" fontId="7" fillId="0" borderId="2" xfId="0" applyFont="1" applyBorder="1" applyAlignment="1">
      <alignment vertical="center"/>
    </xf>
    <xf numFmtId="0" fontId="5" fillId="0" borderId="2" xfId="0" applyFont="1" applyBorder="1" applyAlignment="1">
      <alignment horizontal="left" wrapText="1"/>
    </xf>
    <xf numFmtId="49" fontId="7" fillId="3" borderId="2" xfId="0" applyNumberFormat="1" applyFont="1" applyFill="1" applyBorder="1" applyAlignment="1">
      <alignment horizontal="center" vertical="top"/>
    </xf>
    <xf numFmtId="0" fontId="7" fillId="3" borderId="2" xfId="0" applyFont="1" applyFill="1" applyBorder="1" applyAlignment="1">
      <alignment horizontal="left" wrapText="1"/>
    </xf>
    <xf numFmtId="0" fontId="7" fillId="0" borderId="2" xfId="0" applyFont="1" applyBorder="1" applyAlignment="1">
      <alignment horizontal="left" wrapText="1"/>
    </xf>
    <xf numFmtId="0" fontId="16" fillId="0" borderId="2" xfId="0" applyFont="1" applyBorder="1" applyAlignment="1">
      <alignment horizontal="center" vertical="top"/>
    </xf>
    <xf numFmtId="166" fontId="2" fillId="0" borderId="2" xfId="0" applyNumberFormat="1" applyFont="1" applyBorder="1" applyAlignment="1">
      <alignment horizontal="center"/>
    </xf>
    <xf numFmtId="0" fontId="12" fillId="0" borderId="0" xfId="0" applyFont="1" applyAlignment="1">
      <alignment horizontal="center" wrapText="1"/>
    </xf>
    <xf numFmtId="0" fontId="7" fillId="0" borderId="0" xfId="0" applyFont="1" applyAlignment="1">
      <alignment wrapText="1"/>
    </xf>
    <xf numFmtId="0" fontId="0" fillId="0" borderId="0" xfId="0" applyAlignment="1">
      <alignment wrapText="1"/>
    </xf>
    <xf numFmtId="0" fontId="2" fillId="0" borderId="2" xfId="0" applyFont="1" applyBorder="1" applyAlignment="1">
      <alignment horizontal="center" vertical="center" wrapText="1"/>
    </xf>
    <xf numFmtId="165" fontId="2" fillId="0" borderId="2" xfId="0" applyNumberFormat="1" applyFont="1" applyBorder="1" applyAlignment="1">
      <alignment horizontal="center" vertical="center" wrapText="1"/>
    </xf>
    <xf numFmtId="0" fontId="2" fillId="2" borderId="2" xfId="1" applyFont="1" applyFill="1" applyBorder="1" applyAlignment="1">
      <alignment horizontal="center" vertical="center" wrapText="1"/>
    </xf>
    <xf numFmtId="0" fontId="12" fillId="0" borderId="0" xfId="0" applyFont="1" applyAlignment="1">
      <alignment horizontal="left"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49" fontId="7" fillId="0" borderId="2" xfId="0" applyNumberFormat="1" applyFont="1" applyBorder="1" applyAlignment="1">
      <alignment horizontal="center" vertical="center"/>
    </xf>
  </cellXfs>
  <cellStyles count="6">
    <cellStyle name="Įprastas" xfId="0" builtinId="0"/>
    <cellStyle name="Įprastas 2" xfId="2" xr:uid="{00000000-0005-0000-0000-000001000000}"/>
    <cellStyle name="Kablelis 2" xfId="3" xr:uid="{00000000-0005-0000-0000-000002000000}"/>
    <cellStyle name="Kablelis 3" xfId="4" xr:uid="{00000000-0005-0000-0000-000003000000}"/>
    <cellStyle name="Normal_Sheet1" xfId="1" xr:uid="{00000000-0005-0000-0000-000004000000}"/>
    <cellStyle name="Paprastas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4"/>
  <sheetViews>
    <sheetView zoomScale="130" zoomScaleNormal="130" workbookViewId="0">
      <selection activeCell="H9" sqref="H9:I9"/>
    </sheetView>
  </sheetViews>
  <sheetFormatPr defaultRowHeight="12.75" x14ac:dyDescent="0.2"/>
  <cols>
    <col min="1" max="1" width="6" customWidth="1"/>
    <col min="2" max="2" width="75" customWidth="1"/>
    <col min="3" max="3" width="12.42578125" customWidth="1"/>
    <col min="4" max="4" width="10.5703125" bestFit="1" customWidth="1"/>
  </cols>
  <sheetData>
    <row r="1" spans="1:9" ht="15.75" customHeight="1" x14ac:dyDescent="0.25">
      <c r="B1" s="65" t="s">
        <v>14</v>
      </c>
      <c r="C1" s="65"/>
      <c r="D1" s="17"/>
      <c r="E1" s="6"/>
    </row>
    <row r="2" spans="1:9" ht="17.25" customHeight="1" x14ac:dyDescent="0.25">
      <c r="A2" s="11"/>
      <c r="B2" s="65" t="s">
        <v>227</v>
      </c>
      <c r="C2" s="65"/>
      <c r="D2" s="17"/>
      <c r="E2" s="6"/>
    </row>
    <row r="3" spans="1:9" ht="13.5" customHeight="1" x14ac:dyDescent="0.25">
      <c r="A3" s="11"/>
      <c r="B3" s="65" t="s">
        <v>15</v>
      </c>
      <c r="C3" s="65"/>
      <c r="D3" s="17"/>
      <c r="E3" s="6"/>
    </row>
    <row r="4" spans="1:9" ht="16.5" customHeight="1" x14ac:dyDescent="0.3">
      <c r="A4" s="11"/>
      <c r="B4" s="65"/>
      <c r="C4" s="6"/>
      <c r="E4" s="58"/>
    </row>
    <row r="5" spans="1:9" ht="15.75" x14ac:dyDescent="0.25">
      <c r="A5" s="59"/>
      <c r="B5" s="192" t="s">
        <v>30</v>
      </c>
      <c r="C5" s="192"/>
      <c r="D5" s="3"/>
      <c r="E5" s="30"/>
    </row>
    <row r="6" spans="1:9" ht="15.75" x14ac:dyDescent="0.25">
      <c r="A6" s="59"/>
      <c r="B6" s="60" t="s">
        <v>31</v>
      </c>
      <c r="C6" s="61"/>
      <c r="D6" s="3"/>
      <c r="E6" s="26"/>
    </row>
    <row r="7" spans="1:9" ht="15.75" customHeight="1" x14ac:dyDescent="0.3">
      <c r="A7" s="59"/>
      <c r="B7" s="60"/>
      <c r="C7" s="61"/>
      <c r="D7" s="3"/>
      <c r="E7" s="26"/>
      <c r="F7" s="58"/>
      <c r="G7" s="58"/>
      <c r="H7" s="58"/>
      <c r="I7" s="3"/>
    </row>
    <row r="8" spans="1:9" ht="13.5" customHeight="1" x14ac:dyDescent="0.3">
      <c r="A8" s="53"/>
      <c r="B8" s="54"/>
      <c r="C8" s="55" t="s">
        <v>12</v>
      </c>
      <c r="D8" s="3"/>
      <c r="E8" s="30"/>
      <c r="F8" s="23"/>
      <c r="G8" s="58"/>
      <c r="H8" s="18"/>
      <c r="I8" s="3"/>
    </row>
    <row r="9" spans="1:9" ht="31.5" customHeight="1" x14ac:dyDescent="0.2">
      <c r="A9" s="67" t="s">
        <v>9</v>
      </c>
      <c r="B9" s="78" t="s">
        <v>10</v>
      </c>
      <c r="C9" s="78" t="s">
        <v>2</v>
      </c>
      <c r="D9" s="3"/>
      <c r="F9" s="23"/>
      <c r="G9" s="4"/>
      <c r="H9" s="5"/>
      <c r="I9" s="3"/>
    </row>
    <row r="10" spans="1:9" ht="15" customHeight="1" x14ac:dyDescent="0.25">
      <c r="A10" s="119" t="s">
        <v>63</v>
      </c>
      <c r="B10" s="94" t="s">
        <v>64</v>
      </c>
      <c r="C10" s="87">
        <v>1660.94</v>
      </c>
      <c r="D10" s="3"/>
      <c r="F10" s="23"/>
      <c r="G10" s="4"/>
      <c r="H10" s="5"/>
      <c r="I10" s="3"/>
    </row>
    <row r="11" spans="1:9" ht="15" customHeight="1" x14ac:dyDescent="0.25">
      <c r="A11" s="119" t="s">
        <v>65</v>
      </c>
      <c r="B11" s="94" t="s">
        <v>66</v>
      </c>
      <c r="C11" s="87">
        <f>C12</f>
        <v>470</v>
      </c>
      <c r="D11" s="3"/>
      <c r="F11" s="23"/>
      <c r="G11" s="4"/>
      <c r="H11" s="5"/>
      <c r="I11" s="3"/>
    </row>
    <row r="12" spans="1:9" ht="15" customHeight="1" x14ac:dyDescent="0.25">
      <c r="A12" s="119" t="s">
        <v>39</v>
      </c>
      <c r="B12" s="94" t="s">
        <v>189</v>
      </c>
      <c r="C12" s="87">
        <v>470</v>
      </c>
      <c r="D12" s="3"/>
      <c r="F12" s="23"/>
      <c r="G12" s="4"/>
      <c r="H12" s="5"/>
      <c r="I12" s="3"/>
    </row>
    <row r="13" spans="1:9" ht="15" customHeight="1" x14ac:dyDescent="0.25">
      <c r="A13" s="119" t="s">
        <v>50</v>
      </c>
      <c r="B13" s="94" t="s">
        <v>204</v>
      </c>
      <c r="C13" s="87">
        <v>106</v>
      </c>
      <c r="D13" s="3"/>
      <c r="F13" s="23"/>
      <c r="G13" s="4"/>
      <c r="H13" s="5"/>
      <c r="I13" s="3"/>
    </row>
    <row r="14" spans="1:9" ht="15" customHeight="1" x14ac:dyDescent="0.25">
      <c r="A14" s="119" t="s">
        <v>59</v>
      </c>
      <c r="B14" s="94" t="s">
        <v>205</v>
      </c>
      <c r="C14" s="87">
        <v>106</v>
      </c>
      <c r="D14" s="3"/>
      <c r="F14" s="23"/>
      <c r="G14" s="4"/>
      <c r="H14" s="5"/>
      <c r="I14" s="3"/>
    </row>
    <row r="15" spans="1:9" ht="15" customHeight="1" x14ac:dyDescent="0.25">
      <c r="A15" s="119" t="s">
        <v>40</v>
      </c>
      <c r="B15" s="94" t="s">
        <v>85</v>
      </c>
      <c r="C15" s="87">
        <f>C18+C16+C17</f>
        <v>92.3</v>
      </c>
      <c r="D15" s="3"/>
      <c r="F15" s="23"/>
      <c r="G15" s="4"/>
      <c r="H15" s="5"/>
      <c r="I15" s="3"/>
    </row>
    <row r="16" spans="1:9" ht="15" customHeight="1" x14ac:dyDescent="0.25">
      <c r="A16" s="172" t="s">
        <v>41</v>
      </c>
      <c r="B16" s="94" t="s">
        <v>179</v>
      </c>
      <c r="C16" s="87">
        <v>2.2999999999999998</v>
      </c>
      <c r="D16" s="3"/>
      <c r="F16" s="23"/>
      <c r="G16" s="4"/>
      <c r="H16" s="5"/>
      <c r="I16" s="3"/>
    </row>
    <row r="17" spans="1:9" ht="15" customHeight="1" x14ac:dyDescent="0.25">
      <c r="A17" s="119" t="s">
        <v>187</v>
      </c>
      <c r="B17" s="94" t="s">
        <v>188</v>
      </c>
      <c r="C17" s="87">
        <v>20</v>
      </c>
      <c r="D17" s="3"/>
      <c r="F17" s="23"/>
      <c r="G17" s="4"/>
      <c r="H17" s="5"/>
      <c r="I17" s="3"/>
    </row>
    <row r="18" spans="1:9" ht="15" customHeight="1" x14ac:dyDescent="0.25">
      <c r="A18" s="119" t="s">
        <v>173</v>
      </c>
      <c r="B18" s="94" t="s">
        <v>174</v>
      </c>
      <c r="C18" s="87">
        <v>70</v>
      </c>
      <c r="D18" s="3"/>
      <c r="F18" s="23"/>
      <c r="G18" s="4"/>
      <c r="H18" s="5"/>
      <c r="I18" s="3"/>
    </row>
    <row r="19" spans="1:9" ht="15" customHeight="1" x14ac:dyDescent="0.25">
      <c r="A19" s="119" t="s">
        <v>76</v>
      </c>
      <c r="B19" s="94" t="s">
        <v>79</v>
      </c>
      <c r="C19" s="87">
        <f>C20+C21</f>
        <v>190</v>
      </c>
      <c r="D19" s="3"/>
      <c r="F19" s="23"/>
      <c r="G19" s="4"/>
      <c r="H19" s="5"/>
      <c r="I19" s="3"/>
    </row>
    <row r="20" spans="1:9" ht="15" customHeight="1" x14ac:dyDescent="0.25">
      <c r="A20" s="161" t="s">
        <v>139</v>
      </c>
      <c r="B20" s="94" t="s">
        <v>190</v>
      </c>
      <c r="C20" s="87">
        <v>210</v>
      </c>
      <c r="D20" s="3"/>
      <c r="F20" s="23"/>
      <c r="G20" s="4"/>
      <c r="H20" s="5"/>
      <c r="I20" s="3"/>
    </row>
    <row r="21" spans="1:9" ht="15" customHeight="1" x14ac:dyDescent="0.25">
      <c r="A21" s="161" t="s">
        <v>160</v>
      </c>
      <c r="B21" s="94" t="s">
        <v>191</v>
      </c>
      <c r="C21" s="87">
        <v>-20</v>
      </c>
      <c r="D21" s="3"/>
      <c r="F21" s="23"/>
      <c r="G21" s="4"/>
      <c r="H21" s="5"/>
      <c r="I21" s="3"/>
    </row>
    <row r="22" spans="1:9" ht="15" x14ac:dyDescent="0.25">
      <c r="A22" s="67" t="s">
        <v>18</v>
      </c>
      <c r="B22" s="75" t="s">
        <v>19</v>
      </c>
      <c r="C22" s="87">
        <f>C23+C27+C28+C26+C24+C25+C29</f>
        <v>32.608000000000004</v>
      </c>
      <c r="D22" s="3"/>
      <c r="F22" s="23"/>
      <c r="G22" s="3"/>
      <c r="H22" s="193"/>
      <c r="I22" s="194"/>
    </row>
    <row r="23" spans="1:9" ht="45" x14ac:dyDescent="0.2">
      <c r="A23" s="67" t="s">
        <v>25</v>
      </c>
      <c r="B23" s="75" t="s">
        <v>183</v>
      </c>
      <c r="C23" s="87">
        <v>7.65</v>
      </c>
      <c r="D23" s="3"/>
      <c r="F23" s="23"/>
      <c r="G23" s="23"/>
      <c r="H23" s="23"/>
      <c r="I23" s="23"/>
    </row>
    <row r="24" spans="1:9" ht="75" x14ac:dyDescent="0.2">
      <c r="A24" s="67" t="s">
        <v>193</v>
      </c>
      <c r="B24" s="179" t="s">
        <v>195</v>
      </c>
      <c r="C24" s="87">
        <v>1.4410000000000001</v>
      </c>
      <c r="D24" s="3"/>
      <c r="F24" s="23"/>
      <c r="G24" s="23"/>
      <c r="H24" s="23"/>
      <c r="I24" s="23"/>
    </row>
    <row r="25" spans="1:9" ht="63" customHeight="1" x14ac:dyDescent="0.25">
      <c r="A25" s="67" t="s">
        <v>194</v>
      </c>
      <c r="B25" s="180" t="s">
        <v>196</v>
      </c>
      <c r="C25" s="87">
        <v>4.6779999999999999</v>
      </c>
      <c r="D25" s="3"/>
      <c r="F25" s="23"/>
      <c r="G25" s="23"/>
      <c r="H25" s="23"/>
      <c r="I25" s="23"/>
    </row>
    <row r="26" spans="1:9" ht="29.25" customHeight="1" x14ac:dyDescent="0.25">
      <c r="A26" s="67" t="s">
        <v>140</v>
      </c>
      <c r="B26" s="94" t="s">
        <v>141</v>
      </c>
      <c r="C26" s="92">
        <v>-3.1629999999999998</v>
      </c>
      <c r="D26" s="3"/>
      <c r="F26" s="23"/>
      <c r="H26" s="23"/>
      <c r="I26" s="23"/>
    </row>
    <row r="27" spans="1:9" ht="30" customHeight="1" x14ac:dyDescent="0.25">
      <c r="A27" s="67" t="s">
        <v>101</v>
      </c>
      <c r="B27" s="94" t="s">
        <v>102</v>
      </c>
      <c r="C27" s="92">
        <v>5.6269999999999998</v>
      </c>
      <c r="D27" s="3"/>
      <c r="F27" s="23"/>
      <c r="H27" s="23"/>
      <c r="I27" s="23"/>
    </row>
    <row r="28" spans="1:9" ht="16.5" customHeight="1" x14ac:dyDescent="0.25">
      <c r="A28" s="119" t="s">
        <v>103</v>
      </c>
      <c r="B28" s="94" t="s">
        <v>104</v>
      </c>
      <c r="C28" s="92">
        <v>48.468000000000004</v>
      </c>
      <c r="D28" s="3"/>
      <c r="F28" s="23"/>
      <c r="H28" s="23"/>
      <c r="I28" s="23"/>
    </row>
    <row r="29" spans="1:9" ht="16.5" customHeight="1" x14ac:dyDescent="0.25">
      <c r="A29" s="119" t="s">
        <v>221</v>
      </c>
      <c r="B29" s="94" t="s">
        <v>222</v>
      </c>
      <c r="C29" s="92">
        <v>-32.093000000000004</v>
      </c>
      <c r="D29" s="3"/>
      <c r="F29" s="23"/>
      <c r="H29" s="23"/>
      <c r="I29" s="23"/>
    </row>
    <row r="30" spans="1:9" ht="16.5" customHeight="1" x14ac:dyDescent="0.25">
      <c r="A30" s="119" t="s">
        <v>226</v>
      </c>
      <c r="B30" s="188" t="s">
        <v>217</v>
      </c>
      <c r="C30" s="92">
        <v>99.1</v>
      </c>
      <c r="D30" s="3"/>
      <c r="F30" s="23"/>
      <c r="H30" s="23"/>
      <c r="I30" s="23"/>
    </row>
    <row r="31" spans="1:9" ht="15" customHeight="1" x14ac:dyDescent="0.2">
      <c r="A31" s="56"/>
      <c r="B31" s="57" t="s">
        <v>11</v>
      </c>
      <c r="C31" s="88">
        <f>C10+C11+C22+C19+C15+C13+C30</f>
        <v>2650.9480000000003</v>
      </c>
      <c r="D31" s="32"/>
      <c r="E31" s="154"/>
      <c r="F31" s="154"/>
      <c r="H31" s="23"/>
      <c r="I31" s="23"/>
    </row>
    <row r="32" spans="1:9" ht="15" x14ac:dyDescent="0.2">
      <c r="A32" s="32"/>
      <c r="B32" s="63"/>
      <c r="C32" s="33"/>
    </row>
    <row r="33" spans="1:9" ht="15" x14ac:dyDescent="0.2">
      <c r="A33" s="27"/>
      <c r="B33" s="22"/>
      <c r="C33" s="33"/>
    </row>
    <row r="34" spans="1:9" ht="15" x14ac:dyDescent="0.2">
      <c r="A34" s="32"/>
      <c r="B34" s="22"/>
      <c r="C34" s="33"/>
      <c r="F34" s="33"/>
    </row>
    <row r="35" spans="1:9" ht="15" x14ac:dyDescent="0.2">
      <c r="A35" s="32"/>
      <c r="B35" s="30"/>
      <c r="C35" s="33"/>
      <c r="F35" s="33"/>
    </row>
    <row r="36" spans="1:9" ht="15" x14ac:dyDescent="0.2">
      <c r="A36" s="32"/>
      <c r="B36" s="30"/>
      <c r="C36" s="33"/>
      <c r="F36" s="34"/>
    </row>
    <row r="37" spans="1:9" ht="15" x14ac:dyDescent="0.2">
      <c r="A37" s="25"/>
      <c r="B37" s="31"/>
      <c r="C37" s="20"/>
      <c r="F37" s="33"/>
      <c r="G37" s="23"/>
      <c r="H37" s="23"/>
    </row>
    <row r="38" spans="1:9" ht="15" x14ac:dyDescent="0.2">
      <c r="A38" s="27"/>
      <c r="B38" s="22"/>
      <c r="C38" s="23"/>
      <c r="F38" s="33"/>
      <c r="G38" s="23"/>
      <c r="H38" s="23"/>
    </row>
    <row r="39" spans="1:9" ht="15" x14ac:dyDescent="0.2">
      <c r="A39" s="37"/>
      <c r="B39" s="22"/>
      <c r="C39" s="23"/>
      <c r="F39" s="33"/>
      <c r="G39" s="35"/>
      <c r="H39" s="35"/>
    </row>
    <row r="40" spans="1:9" ht="15" x14ac:dyDescent="0.2">
      <c r="A40" s="27"/>
      <c r="B40" s="28"/>
      <c r="C40" s="21"/>
      <c r="G40" s="33"/>
      <c r="H40" s="33"/>
    </row>
    <row r="41" spans="1:9" ht="15" x14ac:dyDescent="0.2">
      <c r="A41" s="25"/>
      <c r="B41" s="31"/>
      <c r="C41" s="20"/>
      <c r="E41" s="30"/>
      <c r="G41" s="23"/>
      <c r="H41" s="23"/>
      <c r="I41" s="23"/>
    </row>
    <row r="42" spans="1:9" ht="15" x14ac:dyDescent="0.2">
      <c r="A42" s="27"/>
      <c r="B42" s="30"/>
      <c r="C42" s="23"/>
      <c r="G42" s="36"/>
      <c r="H42" s="33"/>
      <c r="I42" s="23"/>
    </row>
    <row r="43" spans="1:9" ht="14.25" x14ac:dyDescent="0.2">
      <c r="A43" s="38"/>
      <c r="B43" s="26"/>
      <c r="C43" s="20"/>
      <c r="I43" s="35"/>
    </row>
    <row r="44" spans="1:9" ht="15" x14ac:dyDescent="0.2">
      <c r="A44" s="27"/>
      <c r="B44" s="30"/>
      <c r="C44" s="23"/>
      <c r="I44" s="23"/>
    </row>
    <row r="45" spans="1:9" ht="15" x14ac:dyDescent="0.2">
      <c r="A45" s="39"/>
      <c r="B45" s="30"/>
      <c r="C45" s="23"/>
      <c r="I45" s="23"/>
    </row>
    <row r="46" spans="1:9" ht="15" x14ac:dyDescent="0.2">
      <c r="A46" s="39"/>
      <c r="B46" s="30"/>
      <c r="C46" s="23"/>
      <c r="I46" s="23"/>
    </row>
    <row r="47" spans="1:9" ht="14.25" x14ac:dyDescent="0.2">
      <c r="A47" s="25"/>
      <c r="B47" s="26"/>
      <c r="C47" s="19"/>
    </row>
    <row r="48" spans="1:9" ht="15" x14ac:dyDescent="0.2">
      <c r="A48" s="27"/>
      <c r="B48" s="28"/>
      <c r="C48" s="21"/>
    </row>
    <row r="49" spans="1:10" ht="15" x14ac:dyDescent="0.2">
      <c r="A49" s="27"/>
      <c r="B49" s="28"/>
      <c r="C49" s="21"/>
    </row>
    <row r="50" spans="1:10" ht="14.25" x14ac:dyDescent="0.2">
      <c r="A50" s="38"/>
      <c r="B50" s="40"/>
      <c r="C50" s="20"/>
    </row>
    <row r="51" spans="1:10" ht="15" x14ac:dyDescent="0.2">
      <c r="A51" s="39"/>
      <c r="B51" s="28"/>
      <c r="C51" s="23"/>
    </row>
    <row r="52" spans="1:10" ht="14.25" x14ac:dyDescent="0.2">
      <c r="A52" s="38"/>
      <c r="B52" s="26"/>
      <c r="C52" s="20"/>
    </row>
    <row r="53" spans="1:10" ht="15" x14ac:dyDescent="0.2">
      <c r="A53" s="39"/>
      <c r="B53" s="28"/>
      <c r="C53" s="23"/>
    </row>
    <row r="54" spans="1:10" ht="14.25" x14ac:dyDescent="0.2">
      <c r="A54" s="38"/>
      <c r="B54" s="40"/>
      <c r="C54" s="20"/>
    </row>
    <row r="55" spans="1:10" ht="15" x14ac:dyDescent="0.2">
      <c r="A55" s="39"/>
      <c r="B55" s="28"/>
      <c r="C55" s="23"/>
    </row>
    <row r="56" spans="1:10" ht="15" x14ac:dyDescent="0.2">
      <c r="A56" s="39"/>
      <c r="B56" s="28"/>
      <c r="C56" s="23"/>
    </row>
    <row r="57" spans="1:10" ht="15" x14ac:dyDescent="0.2">
      <c r="A57" s="39"/>
      <c r="B57" s="30"/>
      <c r="C57" s="23"/>
    </row>
    <row r="58" spans="1:10" ht="14.25" x14ac:dyDescent="0.2">
      <c r="A58" s="41"/>
      <c r="B58" s="42"/>
      <c r="C58" s="24"/>
    </row>
    <row r="59" spans="1:10" ht="14.25" x14ac:dyDescent="0.2">
      <c r="A59" s="25"/>
      <c r="B59" s="26"/>
      <c r="C59" s="20"/>
    </row>
    <row r="60" spans="1:10" ht="15" x14ac:dyDescent="0.2">
      <c r="A60" s="27"/>
      <c r="B60" s="30"/>
      <c r="C60" s="23"/>
    </row>
    <row r="61" spans="1:10" ht="14.25" x14ac:dyDescent="0.2">
      <c r="A61" s="25"/>
      <c r="B61" s="43"/>
      <c r="C61" s="20"/>
      <c r="J61" s="9"/>
    </row>
    <row r="62" spans="1:10" ht="15" x14ac:dyDescent="0.2">
      <c r="A62" s="27"/>
      <c r="B62" s="30"/>
      <c r="C62" s="23"/>
    </row>
    <row r="63" spans="1:10" ht="14.25" x14ac:dyDescent="0.2">
      <c r="A63" s="44"/>
      <c r="B63" s="42"/>
      <c r="C63" s="20"/>
    </row>
    <row r="64" spans="1:10" ht="14.25" x14ac:dyDescent="0.2">
      <c r="A64" s="44"/>
      <c r="B64" s="42"/>
      <c r="C64" s="20"/>
    </row>
    <row r="65" spans="1:4" ht="15" x14ac:dyDescent="0.2">
      <c r="A65" s="45"/>
      <c r="B65" s="30"/>
      <c r="C65" s="23"/>
    </row>
    <row r="66" spans="1:4" ht="15" x14ac:dyDescent="0.2">
      <c r="A66" s="45"/>
      <c r="B66" s="30"/>
      <c r="C66" s="23"/>
    </row>
    <row r="67" spans="1:4" ht="14.25" x14ac:dyDescent="0.2">
      <c r="A67" s="44"/>
      <c r="B67" s="42"/>
      <c r="C67" s="20"/>
    </row>
    <row r="68" spans="1:4" ht="14.25" x14ac:dyDescent="0.2">
      <c r="A68" s="44"/>
      <c r="B68" s="42"/>
      <c r="C68" s="20"/>
    </row>
    <row r="69" spans="1:4" ht="15" x14ac:dyDescent="0.2">
      <c r="A69" s="45"/>
      <c r="B69" s="30"/>
      <c r="C69" s="23"/>
    </row>
    <row r="70" spans="1:4" ht="15" x14ac:dyDescent="0.2">
      <c r="A70" s="45"/>
      <c r="B70" s="30"/>
      <c r="C70" s="23"/>
    </row>
    <row r="71" spans="1:4" ht="15.75" x14ac:dyDescent="0.2">
      <c r="A71" s="46"/>
      <c r="B71" s="42"/>
      <c r="C71" s="20"/>
    </row>
    <row r="72" spans="1:4" ht="15" x14ac:dyDescent="0.2">
      <c r="A72" s="27"/>
      <c r="B72" s="28"/>
      <c r="C72" s="23"/>
    </row>
    <row r="73" spans="1:4" ht="15" x14ac:dyDescent="0.2">
      <c r="A73" s="27"/>
      <c r="B73" s="28"/>
      <c r="C73" s="23"/>
    </row>
    <row r="74" spans="1:4" ht="14.25" x14ac:dyDescent="0.2">
      <c r="A74" s="25"/>
      <c r="B74" s="42"/>
      <c r="C74" s="20"/>
    </row>
    <row r="75" spans="1:4" ht="15" x14ac:dyDescent="0.2">
      <c r="A75" s="27"/>
      <c r="B75" s="28"/>
      <c r="C75" s="23"/>
    </row>
    <row r="76" spans="1:4" ht="15" x14ac:dyDescent="0.25">
      <c r="A76" s="27"/>
      <c r="B76" s="28"/>
      <c r="C76" s="23"/>
      <c r="D76" s="10"/>
    </row>
    <row r="77" spans="1:4" ht="30" customHeight="1" x14ac:dyDescent="0.25">
      <c r="A77" s="27"/>
      <c r="B77" s="28"/>
      <c r="C77" s="23"/>
      <c r="D77" s="10"/>
    </row>
    <row r="78" spans="1:4" ht="15" customHeight="1" x14ac:dyDescent="0.2">
      <c r="A78" s="41"/>
      <c r="B78" s="42"/>
      <c r="C78" s="24"/>
    </row>
    <row r="79" spans="1:4" ht="15" customHeight="1" x14ac:dyDescent="0.2">
      <c r="A79" s="27"/>
      <c r="B79" s="28"/>
      <c r="C79" s="23"/>
    </row>
    <row r="80" spans="1:4" ht="15" x14ac:dyDescent="0.2">
      <c r="A80" s="27"/>
      <c r="B80" s="28"/>
      <c r="C80" s="23"/>
    </row>
    <row r="81" spans="1:4" ht="15" x14ac:dyDescent="0.2">
      <c r="A81" s="27"/>
      <c r="B81" s="30"/>
      <c r="C81" s="23"/>
      <c r="D81" s="7"/>
    </row>
    <row r="82" spans="1:4" ht="15" x14ac:dyDescent="0.2">
      <c r="A82" s="27"/>
      <c r="B82" s="30"/>
      <c r="C82" s="23"/>
      <c r="D82" s="7"/>
    </row>
    <row r="83" spans="1:4" ht="15" x14ac:dyDescent="0.2">
      <c r="A83" s="27"/>
      <c r="B83" s="28"/>
      <c r="C83" s="23"/>
    </row>
    <row r="84" spans="1:4" ht="15.75" x14ac:dyDescent="0.2">
      <c r="A84" s="47"/>
      <c r="B84" s="48"/>
      <c r="C84" s="24"/>
    </row>
    <row r="85" spans="1:4" ht="15" x14ac:dyDescent="0.2">
      <c r="A85" s="27"/>
      <c r="B85" s="49"/>
      <c r="C85" s="20"/>
    </row>
    <row r="86" spans="1:4" ht="20.25" customHeight="1" x14ac:dyDescent="0.2">
      <c r="A86" s="50"/>
      <c r="B86" s="28"/>
      <c r="C86" s="29"/>
    </row>
    <row r="87" spans="1:4" ht="15" x14ac:dyDescent="0.2">
      <c r="A87" s="32"/>
      <c r="B87" s="30"/>
      <c r="C87" s="33"/>
    </row>
    <row r="88" spans="1:4" ht="19.5" customHeight="1" x14ac:dyDescent="0.2">
      <c r="A88" s="32"/>
      <c r="B88" s="30"/>
      <c r="C88" s="33"/>
    </row>
    <row r="89" spans="1:4" ht="15" x14ac:dyDescent="0.2">
      <c r="A89" s="50"/>
      <c r="B89" s="28"/>
      <c r="C89" s="23"/>
    </row>
    <row r="90" spans="1:4" ht="15" x14ac:dyDescent="0.2">
      <c r="A90" s="50"/>
      <c r="B90" s="28"/>
      <c r="C90" s="23"/>
    </row>
    <row r="91" spans="1:4" ht="15" x14ac:dyDescent="0.2">
      <c r="A91" s="50"/>
      <c r="B91" s="28"/>
      <c r="C91" s="23"/>
    </row>
    <row r="92" spans="1:4" ht="15" x14ac:dyDescent="0.2">
      <c r="A92" s="39"/>
      <c r="B92" s="30"/>
      <c r="C92" s="23"/>
    </row>
    <row r="93" spans="1:4" ht="15" x14ac:dyDescent="0.2">
      <c r="A93" s="50"/>
      <c r="B93" s="30"/>
      <c r="C93" s="23"/>
    </row>
    <row r="94" spans="1:4" ht="15" x14ac:dyDescent="0.2">
      <c r="A94" s="27"/>
      <c r="B94" s="30"/>
      <c r="C94" s="23"/>
    </row>
    <row r="95" spans="1:4" ht="15" x14ac:dyDescent="0.2">
      <c r="A95" s="50"/>
      <c r="B95" s="30"/>
      <c r="C95" s="23"/>
    </row>
    <row r="96" spans="1:4" ht="15" x14ac:dyDescent="0.2">
      <c r="A96" s="50"/>
      <c r="B96" s="30"/>
      <c r="C96" s="23"/>
    </row>
    <row r="97" spans="1:6" ht="15" x14ac:dyDescent="0.2">
      <c r="A97" s="50"/>
      <c r="B97" s="30"/>
      <c r="C97" s="23"/>
    </row>
    <row r="98" spans="1:6" ht="24.95" customHeight="1" x14ac:dyDescent="0.2">
      <c r="A98" s="50"/>
      <c r="B98" s="22"/>
      <c r="C98" s="23"/>
    </row>
    <row r="99" spans="1:6" ht="15" x14ac:dyDescent="0.2">
      <c r="A99" s="50"/>
      <c r="B99" s="30"/>
      <c r="C99" s="23"/>
      <c r="D99" s="7"/>
    </row>
    <row r="100" spans="1:6" ht="15" x14ac:dyDescent="0.2">
      <c r="A100" s="27"/>
      <c r="B100" s="30"/>
      <c r="C100" s="23"/>
    </row>
    <row r="101" spans="1:6" ht="15" x14ac:dyDescent="0.2">
      <c r="A101" s="27"/>
      <c r="B101" s="22"/>
      <c r="C101" s="33"/>
    </row>
    <row r="102" spans="1:6" ht="15" x14ac:dyDescent="0.2">
      <c r="A102" s="51"/>
      <c r="B102" s="30"/>
      <c r="C102" s="23"/>
    </row>
    <row r="103" spans="1:6" ht="15" x14ac:dyDescent="0.2">
      <c r="A103" s="50"/>
      <c r="B103" s="52"/>
      <c r="C103" s="23"/>
    </row>
    <row r="104" spans="1:6" x14ac:dyDescent="0.2">
      <c r="B104" s="2"/>
      <c r="C104" s="1"/>
    </row>
    <row r="105" spans="1:6" x14ac:dyDescent="0.2">
      <c r="B105" s="2"/>
      <c r="C105" s="1"/>
    </row>
    <row r="106" spans="1:6" ht="30" customHeight="1" x14ac:dyDescent="0.2">
      <c r="B106" s="2"/>
      <c r="C106" s="1"/>
    </row>
    <row r="107" spans="1:6" ht="45" customHeight="1" x14ac:dyDescent="0.2">
      <c r="B107" s="2"/>
      <c r="C107" s="1"/>
      <c r="F107" s="7"/>
    </row>
    <row r="108" spans="1:6" x14ac:dyDescent="0.2">
      <c r="B108" s="2"/>
      <c r="C108" s="1"/>
    </row>
    <row r="109" spans="1:6" x14ac:dyDescent="0.2">
      <c r="B109" s="2"/>
      <c r="C109" s="1"/>
      <c r="E109" s="7"/>
    </row>
    <row r="110" spans="1:6" ht="17.25" customHeight="1" x14ac:dyDescent="0.2">
      <c r="B110" s="2"/>
      <c r="C110" s="1"/>
    </row>
    <row r="111" spans="1:6" x14ac:dyDescent="0.2">
      <c r="B111" s="2"/>
      <c r="C111" s="1"/>
    </row>
    <row r="112" spans="1:6" x14ac:dyDescent="0.2">
      <c r="B112" s="2"/>
      <c r="C112" s="1"/>
    </row>
    <row r="113" spans="2:7" x14ac:dyDescent="0.2">
      <c r="B113" s="2"/>
      <c r="C113" s="1"/>
    </row>
    <row r="114" spans="2:7" x14ac:dyDescent="0.2">
      <c r="B114" s="2"/>
      <c r="C114" s="1"/>
    </row>
    <row r="115" spans="2:7" x14ac:dyDescent="0.2">
      <c r="B115" s="2"/>
      <c r="C115" s="1"/>
    </row>
    <row r="116" spans="2:7" x14ac:dyDescent="0.2">
      <c r="B116" s="2"/>
      <c r="C116" s="1"/>
    </row>
    <row r="117" spans="2:7" x14ac:dyDescent="0.2">
      <c r="B117" s="2"/>
      <c r="C117" s="1"/>
    </row>
    <row r="118" spans="2:7" ht="45" customHeight="1" x14ac:dyDescent="0.2"/>
    <row r="119" spans="2:7" x14ac:dyDescent="0.2">
      <c r="C119" s="1"/>
    </row>
    <row r="120" spans="2:7" x14ac:dyDescent="0.2">
      <c r="G120" s="8"/>
    </row>
    <row r="122" spans="2:7" ht="30" customHeight="1" x14ac:dyDescent="0.2"/>
    <row r="143" ht="30" customHeight="1" x14ac:dyDescent="0.2"/>
    <row r="144" ht="15" customHeight="1" x14ac:dyDescent="0.2"/>
  </sheetData>
  <mergeCells count="2">
    <mergeCell ref="B5:C5"/>
    <mergeCell ref="H22:I22"/>
  </mergeCells>
  <pageMargins left="0.74803149606299213" right="0.19685039370078741" top="0.59055118110236227" bottom="0.55118110236220474" header="0.51181102362204722" footer="0.51181102362204722"/>
  <pageSetup paperSize="9" fitToHeight="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8"/>
  <sheetViews>
    <sheetView zoomScale="130" zoomScaleNormal="130" workbookViewId="0">
      <selection activeCell="B2" sqref="B2"/>
    </sheetView>
  </sheetViews>
  <sheetFormatPr defaultRowHeight="12.75" x14ac:dyDescent="0.2"/>
  <cols>
    <col min="1" max="1" width="5.28515625" customWidth="1"/>
    <col min="2" max="2" width="30.28515625" customWidth="1"/>
    <col min="3" max="3" width="7.28515625" customWidth="1"/>
    <col min="4" max="4" width="10.42578125" customWidth="1"/>
    <col min="5" max="5" width="17.5703125" customWidth="1"/>
    <col min="6" max="6" width="10.85546875" customWidth="1"/>
    <col min="7" max="7" width="10.5703125" bestFit="1" customWidth="1"/>
  </cols>
  <sheetData>
    <row r="1" spans="1:6" ht="15" x14ac:dyDescent="0.25">
      <c r="A1" s="6"/>
      <c r="B1" s="65" t="s">
        <v>27</v>
      </c>
      <c r="C1" s="65"/>
      <c r="D1" s="65"/>
      <c r="E1" s="65"/>
      <c r="F1" s="6"/>
    </row>
    <row r="2" spans="1:6" ht="16.5" customHeight="1" x14ac:dyDescent="0.25">
      <c r="A2" s="6"/>
      <c r="B2" s="65" t="s">
        <v>228</v>
      </c>
      <c r="C2" s="65"/>
      <c r="D2" s="65"/>
      <c r="E2" s="65"/>
      <c r="F2" s="6"/>
    </row>
    <row r="3" spans="1:6" ht="15" x14ac:dyDescent="0.25">
      <c r="A3" s="6"/>
      <c r="B3" s="65" t="s">
        <v>93</v>
      </c>
      <c r="C3" s="65"/>
      <c r="D3" s="65"/>
      <c r="E3" s="65"/>
      <c r="F3" s="6"/>
    </row>
    <row r="4" spans="1:6" x14ac:dyDescent="0.2">
      <c r="A4" s="3"/>
      <c r="B4" s="3"/>
      <c r="C4" s="3"/>
      <c r="D4" s="3"/>
      <c r="E4" s="3"/>
      <c r="F4" s="3"/>
    </row>
    <row r="5" spans="1:6" ht="30" customHeight="1" x14ac:dyDescent="0.25">
      <c r="A5" s="192" t="s">
        <v>84</v>
      </c>
      <c r="B5" s="192"/>
      <c r="C5" s="192"/>
      <c r="D5" s="192"/>
      <c r="E5" s="192"/>
      <c r="F5" s="192"/>
    </row>
    <row r="6" spans="1:6" ht="16.5" customHeight="1" x14ac:dyDescent="0.25">
      <c r="A6" s="107"/>
      <c r="B6" s="107"/>
      <c r="C6" s="107"/>
      <c r="D6" s="107"/>
      <c r="E6" s="107"/>
      <c r="F6" s="107"/>
    </row>
    <row r="7" spans="1:6" ht="15.75" x14ac:dyDescent="0.25">
      <c r="A7" s="62"/>
      <c r="B7" s="62"/>
      <c r="C7" s="62"/>
      <c r="D7" s="62"/>
      <c r="E7" s="143"/>
      <c r="F7" s="106" t="s">
        <v>12</v>
      </c>
    </row>
    <row r="8" spans="1:6" ht="13.5" customHeight="1" x14ac:dyDescent="0.2">
      <c r="A8" s="195" t="s">
        <v>9</v>
      </c>
      <c r="B8" s="195" t="s">
        <v>80</v>
      </c>
      <c r="C8" s="196" t="s">
        <v>2</v>
      </c>
      <c r="D8" s="195" t="s">
        <v>81</v>
      </c>
      <c r="E8" s="197" t="s">
        <v>82</v>
      </c>
      <c r="F8" s="195" t="s">
        <v>83</v>
      </c>
    </row>
    <row r="9" spans="1:6" ht="15" customHeight="1" x14ac:dyDescent="0.2">
      <c r="A9" s="195"/>
      <c r="B9" s="195"/>
      <c r="C9" s="196"/>
      <c r="D9" s="195"/>
      <c r="E9" s="195"/>
      <c r="F9" s="195"/>
    </row>
    <row r="10" spans="1:6" ht="15" customHeight="1" x14ac:dyDescent="0.2">
      <c r="A10" s="195"/>
      <c r="B10" s="195"/>
      <c r="C10" s="196"/>
      <c r="D10" s="195"/>
      <c r="E10" s="195"/>
      <c r="F10" s="195"/>
    </row>
    <row r="11" spans="1:6" ht="49.5" customHeight="1" x14ac:dyDescent="0.2">
      <c r="A11" s="195"/>
      <c r="B11" s="195"/>
      <c r="C11" s="196"/>
      <c r="D11" s="195"/>
      <c r="E11" s="195"/>
      <c r="F11" s="195"/>
    </row>
    <row r="12" spans="1:6" ht="11.25" customHeight="1" x14ac:dyDescent="0.2">
      <c r="A12" s="144">
        <v>1</v>
      </c>
      <c r="B12" s="144">
        <v>2</v>
      </c>
      <c r="C12" s="145">
        <v>3</v>
      </c>
      <c r="D12" s="146">
        <v>4</v>
      </c>
      <c r="E12" s="145">
        <v>5</v>
      </c>
      <c r="F12" s="144">
        <v>6</v>
      </c>
    </row>
    <row r="13" spans="1:6" ht="15" x14ac:dyDescent="0.25">
      <c r="A13" s="152" t="s">
        <v>72</v>
      </c>
      <c r="B13" s="81" t="s">
        <v>57</v>
      </c>
      <c r="C13" s="135">
        <f t="shared" ref="C13:C17" si="0">D13+E13+F13</f>
        <v>66</v>
      </c>
      <c r="D13" s="153"/>
      <c r="E13" s="135"/>
      <c r="F13" s="135">
        <v>66</v>
      </c>
    </row>
    <row r="14" spans="1:6" ht="16.5" customHeight="1" x14ac:dyDescent="0.25">
      <c r="A14" s="152" t="s">
        <v>177</v>
      </c>
      <c r="B14" s="170" t="s">
        <v>178</v>
      </c>
      <c r="C14" s="135">
        <f t="shared" si="0"/>
        <v>2.2999999999999998</v>
      </c>
      <c r="D14" s="171">
        <v>2.2999999999999998</v>
      </c>
      <c r="E14" s="135"/>
      <c r="F14" s="135"/>
    </row>
    <row r="15" spans="1:6" ht="16.5" customHeight="1" x14ac:dyDescent="0.25">
      <c r="A15" s="152" t="s">
        <v>192</v>
      </c>
      <c r="B15" s="170" t="s">
        <v>124</v>
      </c>
      <c r="C15" s="135">
        <f t="shared" si="0"/>
        <v>18</v>
      </c>
      <c r="D15" s="171"/>
      <c r="E15" s="135">
        <v>14</v>
      </c>
      <c r="F15" s="135">
        <v>4</v>
      </c>
    </row>
    <row r="16" spans="1:6" ht="16.5" customHeight="1" x14ac:dyDescent="0.25">
      <c r="A16" s="152" t="s">
        <v>185</v>
      </c>
      <c r="B16" s="170" t="s">
        <v>186</v>
      </c>
      <c r="C16" s="135">
        <f t="shared" si="0"/>
        <v>6</v>
      </c>
      <c r="D16" s="171"/>
      <c r="E16" s="135">
        <v>6</v>
      </c>
      <c r="F16" s="135"/>
    </row>
    <row r="17" spans="1:9" ht="15.75" x14ac:dyDescent="0.25">
      <c r="A17" s="120"/>
      <c r="B17" s="147" t="s">
        <v>11</v>
      </c>
      <c r="C17" s="117">
        <f t="shared" si="0"/>
        <v>92.3</v>
      </c>
      <c r="D17" s="117">
        <f>D13+D14</f>
        <v>2.2999999999999998</v>
      </c>
      <c r="E17" s="117">
        <f>SUM(E13:E16)</f>
        <v>20</v>
      </c>
      <c r="F17" s="117">
        <f>SUM(F13:F16)</f>
        <v>70</v>
      </c>
    </row>
    <row r="18" spans="1:9" x14ac:dyDescent="0.2">
      <c r="C18" s="83"/>
      <c r="D18" s="83"/>
      <c r="E18" s="83"/>
    </row>
    <row r="19" spans="1:9" x14ac:dyDescent="0.2">
      <c r="C19" s="1"/>
      <c r="D19" s="1"/>
      <c r="E19" s="1"/>
    </row>
    <row r="21" spans="1:9" ht="15.75" customHeight="1" x14ac:dyDescent="0.2"/>
    <row r="28" spans="1:9" x14ac:dyDescent="0.2">
      <c r="I28" s="9"/>
    </row>
    <row r="31" spans="1:9" x14ac:dyDescent="0.2">
      <c r="I31" s="9"/>
    </row>
    <row r="32" spans="1:9" ht="30" customHeight="1" x14ac:dyDescent="0.2">
      <c r="I32" s="71"/>
    </row>
    <row r="33" spans="9:9" x14ac:dyDescent="0.2">
      <c r="I33" s="7"/>
    </row>
    <row r="34" spans="9:9" x14ac:dyDescent="0.2">
      <c r="I34" s="71"/>
    </row>
    <row r="38" spans="9:9" ht="30" customHeight="1" x14ac:dyDescent="0.2"/>
    <row r="52" ht="18" customHeight="1" x14ac:dyDescent="0.2"/>
    <row r="54" ht="15" customHeight="1" x14ac:dyDescent="0.2"/>
    <row r="60" ht="16.5" customHeight="1" x14ac:dyDescent="0.2"/>
    <row r="61" ht="16.5" customHeight="1" x14ac:dyDescent="0.2"/>
    <row r="64" ht="17.25" customHeight="1" x14ac:dyDescent="0.2"/>
    <row r="67" ht="16.5" customHeight="1" x14ac:dyDescent="0.2"/>
    <row r="72" ht="15.75" customHeight="1" x14ac:dyDescent="0.2"/>
    <row r="76" ht="30" customHeight="1" x14ac:dyDescent="0.2"/>
    <row r="90" spans="10:10" x14ac:dyDescent="0.2">
      <c r="J90" s="8"/>
    </row>
    <row r="97" ht="30" customHeight="1" x14ac:dyDescent="0.2"/>
    <row r="98" ht="15" customHeight="1" x14ac:dyDescent="0.2"/>
  </sheetData>
  <mergeCells count="7">
    <mergeCell ref="F8:F11"/>
    <mergeCell ref="A5:F5"/>
    <mergeCell ref="A8:A11"/>
    <mergeCell ref="B8:B11"/>
    <mergeCell ref="C8:C11"/>
    <mergeCell ref="D8:D11"/>
    <mergeCell ref="E8:E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8"/>
  <sheetViews>
    <sheetView zoomScale="130" zoomScaleNormal="130" workbookViewId="0">
      <selection activeCell="B2" sqref="B2"/>
    </sheetView>
  </sheetViews>
  <sheetFormatPr defaultRowHeight="12.75" x14ac:dyDescent="0.2"/>
  <cols>
    <col min="1" max="1" width="6.42578125" customWidth="1"/>
    <col min="2" max="2" width="53.28515625" customWidth="1"/>
    <col min="3" max="3" width="12.42578125" customWidth="1"/>
    <col min="4" max="4" width="11.85546875" customWidth="1"/>
    <col min="5" max="5" width="11.5703125" customWidth="1"/>
    <col min="6" max="6" width="8.85546875" customWidth="1"/>
    <col min="7" max="7" width="10.5703125" bestFit="1" customWidth="1"/>
  </cols>
  <sheetData>
    <row r="1" spans="1:6" ht="15" x14ac:dyDescent="0.25">
      <c r="A1" s="6"/>
      <c r="B1" s="65" t="s">
        <v>27</v>
      </c>
      <c r="C1" s="65"/>
      <c r="D1" s="65"/>
      <c r="E1" s="65"/>
      <c r="F1" s="6"/>
    </row>
    <row r="2" spans="1:6" ht="16.5" customHeight="1" x14ac:dyDescent="0.25">
      <c r="A2" s="6"/>
      <c r="B2" s="65" t="s">
        <v>229</v>
      </c>
      <c r="C2" s="65"/>
      <c r="D2" s="65"/>
      <c r="E2" s="65"/>
      <c r="F2" s="6"/>
    </row>
    <row r="3" spans="1:6" ht="15" x14ac:dyDescent="0.25">
      <c r="A3" s="6"/>
      <c r="B3" s="65" t="s">
        <v>28</v>
      </c>
      <c r="C3" s="65"/>
      <c r="D3" s="65"/>
      <c r="E3" s="65"/>
      <c r="F3" s="6"/>
    </row>
    <row r="4" spans="1:6" x14ac:dyDescent="0.2">
      <c r="A4" s="3"/>
      <c r="B4" s="3"/>
      <c r="C4" s="3"/>
      <c r="D4" s="3"/>
      <c r="E4" s="3"/>
      <c r="F4" s="3"/>
    </row>
    <row r="5" spans="1:6" ht="15.75" x14ac:dyDescent="0.25">
      <c r="A5" s="3"/>
      <c r="B5" s="198" t="s">
        <v>38</v>
      </c>
      <c r="C5" s="198"/>
      <c r="D5" s="198"/>
      <c r="E5" s="198"/>
      <c r="F5" s="3"/>
    </row>
    <row r="6" spans="1:6" ht="15.75" x14ac:dyDescent="0.25">
      <c r="A6" s="3"/>
      <c r="B6" s="192" t="s">
        <v>37</v>
      </c>
      <c r="C6" s="192"/>
      <c r="D6" s="192"/>
      <c r="E6" s="62"/>
      <c r="F6" s="3"/>
    </row>
    <row r="7" spans="1:6" ht="15.75" x14ac:dyDescent="0.25">
      <c r="A7" s="3"/>
      <c r="B7" s="192" t="s">
        <v>36</v>
      </c>
      <c r="C7" s="192"/>
      <c r="D7" s="4"/>
      <c r="E7" s="5"/>
      <c r="F7" s="3"/>
    </row>
    <row r="8" spans="1:6" ht="15.75" x14ac:dyDescent="0.25">
      <c r="A8" s="3"/>
      <c r="B8" s="107"/>
      <c r="C8" s="107"/>
      <c r="D8" s="4"/>
      <c r="E8" s="5"/>
      <c r="F8" s="3"/>
    </row>
    <row r="9" spans="1:6" ht="13.5" customHeight="1" x14ac:dyDescent="0.25">
      <c r="A9" s="3"/>
      <c r="B9" s="3"/>
      <c r="C9" s="3"/>
      <c r="D9" s="106" t="s">
        <v>12</v>
      </c>
      <c r="E9" s="108"/>
      <c r="F9" s="109"/>
    </row>
    <row r="10" spans="1:6" ht="15" customHeight="1" x14ac:dyDescent="0.2">
      <c r="A10" s="199" t="s">
        <v>1</v>
      </c>
      <c r="B10" s="199" t="s">
        <v>6</v>
      </c>
      <c r="C10" s="200" t="s">
        <v>2</v>
      </c>
      <c r="D10" s="201" t="s">
        <v>29</v>
      </c>
      <c r="E10" s="97"/>
    </row>
    <row r="11" spans="1:6" ht="15" customHeight="1" x14ac:dyDescent="0.2">
      <c r="A11" s="199"/>
      <c r="B11" s="199"/>
      <c r="C11" s="200"/>
      <c r="D11" s="202"/>
      <c r="E11" s="97"/>
    </row>
    <row r="12" spans="1:6" ht="15" x14ac:dyDescent="0.2">
      <c r="A12" s="199"/>
      <c r="B12" s="199"/>
      <c r="C12" s="200"/>
      <c r="D12" s="203"/>
      <c r="E12" s="93"/>
    </row>
    <row r="13" spans="1:6" x14ac:dyDescent="0.2">
      <c r="A13" s="68">
        <v>1</v>
      </c>
      <c r="B13" s="68">
        <v>2</v>
      </c>
      <c r="C13" s="68">
        <v>3</v>
      </c>
      <c r="D13" s="103">
        <v>4</v>
      </c>
      <c r="E13" s="98"/>
    </row>
    <row r="14" spans="1:6" ht="31.5" customHeight="1" x14ac:dyDescent="0.2">
      <c r="A14" s="69" t="s">
        <v>63</v>
      </c>
      <c r="B14" s="164" t="s">
        <v>161</v>
      </c>
      <c r="C14" s="134">
        <f>C15</f>
        <v>6.7670000000000003</v>
      </c>
      <c r="D14" s="142">
        <f>D15</f>
        <v>6.67</v>
      </c>
      <c r="E14" s="98"/>
    </row>
    <row r="15" spans="1:6" ht="15" x14ac:dyDescent="0.2">
      <c r="A15" s="166" t="s">
        <v>162</v>
      </c>
      <c r="B15" s="165" t="s">
        <v>163</v>
      </c>
      <c r="C15" s="111">
        <v>6.7670000000000003</v>
      </c>
      <c r="D15" s="167">
        <v>6.67</v>
      </c>
      <c r="E15" s="98"/>
    </row>
    <row r="16" spans="1:6" ht="14.25" x14ac:dyDescent="0.2">
      <c r="A16" s="69" t="s">
        <v>16</v>
      </c>
      <c r="B16" s="14" t="s">
        <v>7</v>
      </c>
      <c r="C16" s="90">
        <f>C17+C22+C36+C38+C41+C43+C45+C49+C51</f>
        <v>900.74100000000021</v>
      </c>
      <c r="D16" s="90">
        <f>D17+D22+D36+D38+D41+D43+D45+D49+D51</f>
        <v>384.95600000000002</v>
      </c>
      <c r="E16" s="99"/>
      <c r="F16" s="72"/>
    </row>
    <row r="17" spans="1:6" ht="14.25" x14ac:dyDescent="0.2">
      <c r="A17" s="70" t="s">
        <v>77</v>
      </c>
      <c r="B17" s="14" t="s">
        <v>78</v>
      </c>
      <c r="C17" s="137">
        <f>C18+C19+C20+C21</f>
        <v>173.86</v>
      </c>
      <c r="D17" s="137">
        <f>D18+D19+D20+D21</f>
        <v>192.1</v>
      </c>
      <c r="E17" s="99"/>
      <c r="F17" s="72"/>
    </row>
    <row r="18" spans="1:6" ht="15" x14ac:dyDescent="0.2">
      <c r="A18" s="64" t="s">
        <v>142</v>
      </c>
      <c r="B18" s="15" t="s">
        <v>143</v>
      </c>
      <c r="C18" s="118">
        <v>28.8</v>
      </c>
      <c r="D18" s="118">
        <v>28.8</v>
      </c>
      <c r="E18" s="99"/>
      <c r="F18" s="72"/>
    </row>
    <row r="19" spans="1:6" ht="15" x14ac:dyDescent="0.2">
      <c r="A19" s="64" t="s">
        <v>144</v>
      </c>
      <c r="B19" s="15" t="s">
        <v>145</v>
      </c>
      <c r="C19" s="118">
        <v>20.56</v>
      </c>
      <c r="D19" s="118">
        <v>20.3</v>
      </c>
      <c r="E19" s="99"/>
      <c r="F19" s="72"/>
    </row>
    <row r="20" spans="1:6" ht="15" x14ac:dyDescent="0.2">
      <c r="A20" s="64" t="s">
        <v>146</v>
      </c>
      <c r="B20" s="15" t="s">
        <v>147</v>
      </c>
      <c r="C20" s="118">
        <v>144.5</v>
      </c>
      <c r="D20" s="118">
        <v>143</v>
      </c>
      <c r="E20" s="99"/>
      <c r="F20" s="72"/>
    </row>
    <row r="21" spans="1:6" ht="15" x14ac:dyDescent="0.2">
      <c r="A21" s="64" t="s">
        <v>181</v>
      </c>
      <c r="B21" s="15" t="s">
        <v>182</v>
      </c>
      <c r="C21" s="118">
        <v>-20</v>
      </c>
      <c r="D21" s="118"/>
      <c r="E21" s="99"/>
      <c r="F21" s="72"/>
    </row>
    <row r="22" spans="1:6" ht="14.25" x14ac:dyDescent="0.2">
      <c r="A22" s="70" t="s">
        <v>110</v>
      </c>
      <c r="B22" s="156" t="s">
        <v>111</v>
      </c>
      <c r="C22" s="117">
        <f>C23+C33+C34+C35</f>
        <v>448.20000000000005</v>
      </c>
      <c r="D22" s="117">
        <f>D23+D33+D34+D35</f>
        <v>100.6</v>
      </c>
      <c r="E22" s="99"/>
      <c r="F22" s="72"/>
    </row>
    <row r="23" spans="1:6" ht="15" x14ac:dyDescent="0.2">
      <c r="A23" s="64" t="s">
        <v>112</v>
      </c>
      <c r="B23" s="140" t="s">
        <v>113</v>
      </c>
      <c r="C23" s="118">
        <f>C24+C25+C26+C27+C28+C29+C30+C32+C31</f>
        <v>193.45</v>
      </c>
      <c r="D23" s="118">
        <f>D24+D25+D26+D27+D28+D29+D30+D32</f>
        <v>100.6</v>
      </c>
      <c r="E23" s="99"/>
      <c r="F23" s="72"/>
    </row>
    <row r="24" spans="1:6" ht="15" x14ac:dyDescent="0.2">
      <c r="A24" s="155"/>
      <c r="B24" s="84" t="s">
        <v>148</v>
      </c>
      <c r="C24" s="118">
        <v>20</v>
      </c>
      <c r="D24" s="118">
        <v>20</v>
      </c>
      <c r="E24" s="99"/>
      <c r="F24" s="72"/>
    </row>
    <row r="25" spans="1:6" ht="15" x14ac:dyDescent="0.2">
      <c r="A25" s="155"/>
      <c r="B25" s="140" t="s">
        <v>149</v>
      </c>
      <c r="C25" s="118">
        <v>4.1500000000000004</v>
      </c>
      <c r="D25" s="118">
        <v>4.0999999999999996</v>
      </c>
      <c r="E25" s="99"/>
      <c r="F25" s="72"/>
    </row>
    <row r="26" spans="1:6" ht="15" x14ac:dyDescent="0.2">
      <c r="A26" s="64"/>
      <c r="B26" s="140" t="s">
        <v>114</v>
      </c>
      <c r="C26" s="118">
        <v>14</v>
      </c>
      <c r="D26" s="118">
        <v>9.5</v>
      </c>
      <c r="E26" s="163"/>
      <c r="F26" s="72"/>
    </row>
    <row r="27" spans="1:6" ht="15" x14ac:dyDescent="0.2">
      <c r="A27" s="155"/>
      <c r="B27" s="140" t="s">
        <v>150</v>
      </c>
      <c r="C27" s="118">
        <v>16.100000000000001</v>
      </c>
      <c r="D27" s="118">
        <v>15.7</v>
      </c>
      <c r="E27" s="99"/>
      <c r="F27" s="72"/>
    </row>
    <row r="28" spans="1:6" ht="15" x14ac:dyDescent="0.2">
      <c r="A28" s="155"/>
      <c r="B28" s="140" t="s">
        <v>151</v>
      </c>
      <c r="C28" s="118">
        <v>6.4</v>
      </c>
      <c r="D28" s="118">
        <v>6.4</v>
      </c>
      <c r="E28" s="99"/>
      <c r="F28" s="72"/>
    </row>
    <row r="29" spans="1:6" ht="15" x14ac:dyDescent="0.2">
      <c r="A29" s="155"/>
      <c r="B29" s="140" t="s">
        <v>152</v>
      </c>
      <c r="C29" s="118">
        <v>18.45</v>
      </c>
      <c r="D29" s="118">
        <v>12.7</v>
      </c>
      <c r="E29" s="99"/>
      <c r="F29" s="72"/>
    </row>
    <row r="30" spans="1:6" ht="15" x14ac:dyDescent="0.2">
      <c r="A30" s="155"/>
      <c r="B30" s="140" t="s">
        <v>153</v>
      </c>
      <c r="C30" s="118">
        <v>38</v>
      </c>
      <c r="D30" s="118">
        <v>26</v>
      </c>
      <c r="E30" s="99"/>
      <c r="F30" s="72"/>
    </row>
    <row r="31" spans="1:6" ht="15" x14ac:dyDescent="0.2">
      <c r="A31" s="155"/>
      <c r="B31" s="140" t="s">
        <v>180</v>
      </c>
      <c r="C31" s="118">
        <v>70</v>
      </c>
      <c r="D31" s="118"/>
      <c r="E31" s="173"/>
      <c r="F31" s="72"/>
    </row>
    <row r="32" spans="1:6" ht="15" x14ac:dyDescent="0.2">
      <c r="A32" s="155"/>
      <c r="B32" s="140" t="s">
        <v>154</v>
      </c>
      <c r="C32" s="118">
        <v>6.35</v>
      </c>
      <c r="D32" s="118">
        <v>6.2</v>
      </c>
      <c r="E32" s="99"/>
      <c r="F32" s="72"/>
    </row>
    <row r="33" spans="1:8" ht="15" x14ac:dyDescent="0.2">
      <c r="A33" s="64" t="s">
        <v>115</v>
      </c>
      <c r="B33" s="140" t="s">
        <v>4</v>
      </c>
      <c r="C33" s="118">
        <v>82.05</v>
      </c>
      <c r="D33" s="117"/>
      <c r="E33" s="174"/>
      <c r="F33" s="175"/>
      <c r="G33" s="177"/>
      <c r="H33" s="177"/>
    </row>
    <row r="34" spans="1:8" ht="15" x14ac:dyDescent="0.2">
      <c r="A34" s="182" t="s">
        <v>197</v>
      </c>
      <c r="B34" s="140" t="s">
        <v>198</v>
      </c>
      <c r="C34" s="118">
        <v>73.599999999999994</v>
      </c>
      <c r="D34" s="117"/>
      <c r="E34" s="174"/>
      <c r="F34" s="175"/>
      <c r="G34" s="177"/>
      <c r="H34" s="177"/>
    </row>
    <row r="35" spans="1:8" ht="30" customHeight="1" x14ac:dyDescent="0.25">
      <c r="A35" s="64" t="s">
        <v>199</v>
      </c>
      <c r="B35" s="188" t="s">
        <v>217</v>
      </c>
      <c r="C35" s="105">
        <v>99.1</v>
      </c>
      <c r="D35" s="104"/>
      <c r="E35" s="174"/>
      <c r="F35" s="175"/>
      <c r="G35" s="177"/>
      <c r="H35" s="177"/>
    </row>
    <row r="36" spans="1:8" ht="14.25" x14ac:dyDescent="0.2">
      <c r="A36" s="70" t="s">
        <v>155</v>
      </c>
      <c r="B36" s="14" t="s">
        <v>156</v>
      </c>
      <c r="C36" s="117">
        <f>C37</f>
        <v>0</v>
      </c>
      <c r="D36" s="117">
        <f>D37</f>
        <v>33</v>
      </c>
      <c r="E36" s="99"/>
      <c r="F36" s="72"/>
    </row>
    <row r="37" spans="1:8" ht="16.5" customHeight="1" x14ac:dyDescent="0.2">
      <c r="A37" s="64" t="s">
        <v>157</v>
      </c>
      <c r="B37" s="140" t="s">
        <v>4</v>
      </c>
      <c r="C37" s="118">
        <v>0</v>
      </c>
      <c r="D37" s="118">
        <v>33</v>
      </c>
      <c r="E37" s="99"/>
      <c r="F37" s="72"/>
    </row>
    <row r="38" spans="1:8" ht="16.5" customHeight="1" x14ac:dyDescent="0.2">
      <c r="A38" s="120" t="s">
        <v>55</v>
      </c>
      <c r="B38" s="139" t="s">
        <v>56</v>
      </c>
      <c r="C38" s="117">
        <f>C39+C40</f>
        <v>-25.131999999999991</v>
      </c>
      <c r="D38" s="117">
        <f>D39+D40</f>
        <v>0</v>
      </c>
      <c r="E38" s="99"/>
      <c r="F38" s="72"/>
    </row>
    <row r="39" spans="1:8" ht="30" x14ac:dyDescent="0.25">
      <c r="A39" s="207" t="s">
        <v>105</v>
      </c>
      <c r="B39" s="75" t="s">
        <v>20</v>
      </c>
      <c r="C39" s="105">
        <v>48.468000000000004</v>
      </c>
      <c r="D39" s="105"/>
      <c r="E39" s="99"/>
      <c r="F39" s="72"/>
    </row>
    <row r="40" spans="1:8" ht="15" x14ac:dyDescent="0.25">
      <c r="A40" s="64" t="s">
        <v>200</v>
      </c>
      <c r="B40" s="140" t="s">
        <v>198</v>
      </c>
      <c r="C40" s="105">
        <v>-73.599999999999994</v>
      </c>
      <c r="D40" s="105"/>
      <c r="E40" s="99"/>
      <c r="F40" s="72"/>
    </row>
    <row r="41" spans="1:8" ht="14.25" x14ac:dyDescent="0.2">
      <c r="A41" s="120" t="s">
        <v>201</v>
      </c>
      <c r="B41" s="181" t="s">
        <v>202</v>
      </c>
      <c r="C41" s="104">
        <f>C42</f>
        <v>106</v>
      </c>
      <c r="D41" s="104">
        <f>D42</f>
        <v>0</v>
      </c>
      <c r="E41" s="99"/>
      <c r="F41" s="72"/>
    </row>
    <row r="42" spans="1:8" ht="15" x14ac:dyDescent="0.25">
      <c r="A42" s="182" t="s">
        <v>203</v>
      </c>
      <c r="B42" s="140" t="s">
        <v>4</v>
      </c>
      <c r="C42" s="105">
        <v>106</v>
      </c>
      <c r="D42" s="105"/>
      <c r="E42" s="99"/>
      <c r="F42" s="72"/>
    </row>
    <row r="43" spans="1:8" ht="15.75" customHeight="1" x14ac:dyDescent="0.2">
      <c r="A43" s="56" t="s">
        <v>164</v>
      </c>
      <c r="B43" s="82" t="s">
        <v>165</v>
      </c>
      <c r="C43" s="104">
        <f>C44</f>
        <v>17.600000000000001</v>
      </c>
      <c r="D43" s="104">
        <f>D44</f>
        <v>12.3</v>
      </c>
      <c r="E43" s="99"/>
      <c r="F43" s="72"/>
    </row>
    <row r="44" spans="1:8" ht="30.75" customHeight="1" x14ac:dyDescent="0.25">
      <c r="A44" s="168" t="s">
        <v>166</v>
      </c>
      <c r="B44" s="140" t="s">
        <v>167</v>
      </c>
      <c r="C44" s="105">
        <v>17.600000000000001</v>
      </c>
      <c r="D44" s="105">
        <v>12.3</v>
      </c>
      <c r="E44" s="99"/>
      <c r="F44" s="72"/>
    </row>
    <row r="45" spans="1:8" ht="14.25" x14ac:dyDescent="0.2">
      <c r="A45" s="70" t="s">
        <v>22</v>
      </c>
      <c r="B45" s="14" t="s">
        <v>23</v>
      </c>
      <c r="C45" s="104">
        <f>C48+C47+C46</f>
        <v>217.21300000000002</v>
      </c>
      <c r="D45" s="104">
        <f>D48+D47+D46</f>
        <v>46.956000000000003</v>
      </c>
      <c r="E45" s="100"/>
      <c r="F45" s="72"/>
    </row>
    <row r="46" spans="1:8" ht="15" x14ac:dyDescent="0.25">
      <c r="A46" s="64" t="s">
        <v>67</v>
      </c>
      <c r="B46" s="15" t="s">
        <v>4</v>
      </c>
      <c r="C46" s="105">
        <v>48.7</v>
      </c>
      <c r="D46" s="105">
        <v>48</v>
      </c>
      <c r="E46" s="100"/>
      <c r="F46" s="72"/>
    </row>
    <row r="47" spans="1:8" ht="15" x14ac:dyDescent="0.25">
      <c r="A47" s="64" t="s">
        <v>53</v>
      </c>
      <c r="B47" s="15" t="s">
        <v>54</v>
      </c>
      <c r="C47" s="105">
        <v>190</v>
      </c>
      <c r="D47" s="105">
        <v>-0.48</v>
      </c>
      <c r="E47" s="100"/>
      <c r="F47" s="72"/>
    </row>
    <row r="48" spans="1:8" ht="30" customHeight="1" x14ac:dyDescent="0.25">
      <c r="A48" s="64" t="s">
        <v>32</v>
      </c>
      <c r="B48" s="84" t="s">
        <v>21</v>
      </c>
      <c r="C48" s="105">
        <v>-21.486999999999998</v>
      </c>
      <c r="D48" s="105">
        <v>-0.56399999999999995</v>
      </c>
      <c r="E48" s="101"/>
    </row>
    <row r="49" spans="1:5" ht="16.5" customHeight="1" x14ac:dyDescent="0.25">
      <c r="A49" s="183" t="s">
        <v>206</v>
      </c>
      <c r="B49" s="184" t="s">
        <v>207</v>
      </c>
      <c r="C49" s="104">
        <f>C50</f>
        <v>-23</v>
      </c>
      <c r="D49" s="104">
        <f>D50</f>
        <v>0</v>
      </c>
      <c r="E49" s="101"/>
    </row>
    <row r="50" spans="1:5" ht="16.5" customHeight="1" x14ac:dyDescent="0.25">
      <c r="A50" s="168" t="s">
        <v>208</v>
      </c>
      <c r="B50" s="15" t="s">
        <v>4</v>
      </c>
      <c r="C50" s="105">
        <v>-23</v>
      </c>
      <c r="D50" s="105"/>
      <c r="E50" s="101"/>
    </row>
    <row r="51" spans="1:5" ht="18" customHeight="1" x14ac:dyDescent="0.25">
      <c r="A51" s="183" t="s">
        <v>209</v>
      </c>
      <c r="B51" s="184" t="s">
        <v>210</v>
      </c>
      <c r="C51" s="104">
        <f>C52</f>
        <v>-14</v>
      </c>
      <c r="D51" s="104">
        <f>D52</f>
        <v>0</v>
      </c>
      <c r="E51" s="101"/>
    </row>
    <row r="52" spans="1:5" ht="18" customHeight="1" x14ac:dyDescent="0.25">
      <c r="A52" s="67" t="s">
        <v>211</v>
      </c>
      <c r="B52" s="185" t="s">
        <v>4</v>
      </c>
      <c r="C52" s="105">
        <v>-14</v>
      </c>
      <c r="D52" s="105"/>
      <c r="E52" s="101"/>
    </row>
    <row r="53" spans="1:5" ht="31.5" customHeight="1" x14ac:dyDescent="0.25">
      <c r="A53" s="70" t="s">
        <v>65</v>
      </c>
      <c r="B53" s="76" t="s">
        <v>106</v>
      </c>
      <c r="C53" s="104">
        <f>C54+C56</f>
        <v>-320.01900000000001</v>
      </c>
      <c r="D53" s="104">
        <f>D54+D56</f>
        <v>0</v>
      </c>
      <c r="E53" s="101"/>
    </row>
    <row r="54" spans="1:5" ht="15.75" customHeight="1" x14ac:dyDescent="0.25">
      <c r="A54" s="70" t="s">
        <v>107</v>
      </c>
      <c r="B54" s="14" t="s">
        <v>78</v>
      </c>
      <c r="C54" s="104">
        <f>C55</f>
        <v>20</v>
      </c>
      <c r="D54" s="105"/>
      <c r="E54" s="101"/>
    </row>
    <row r="55" spans="1:5" ht="15.75" customHeight="1" x14ac:dyDescent="0.25">
      <c r="A55" s="64" t="s">
        <v>108</v>
      </c>
      <c r="B55" s="140" t="s">
        <v>109</v>
      </c>
      <c r="C55" s="105">
        <v>20</v>
      </c>
      <c r="D55" s="105"/>
      <c r="E55" s="101"/>
    </row>
    <row r="56" spans="1:5" ht="15.75" customHeight="1" x14ac:dyDescent="0.25">
      <c r="A56" s="70" t="s">
        <v>168</v>
      </c>
      <c r="B56" s="76" t="s">
        <v>165</v>
      </c>
      <c r="C56" s="104">
        <f>C57</f>
        <v>-340.01900000000001</v>
      </c>
      <c r="D56" s="104">
        <f>D57</f>
        <v>0</v>
      </c>
      <c r="E56" s="101"/>
    </row>
    <row r="57" spans="1:5" ht="15.75" customHeight="1" x14ac:dyDescent="0.25">
      <c r="A57" s="64" t="s">
        <v>169</v>
      </c>
      <c r="B57" s="140" t="s">
        <v>170</v>
      </c>
      <c r="C57" s="105">
        <v>-340.01900000000001</v>
      </c>
      <c r="D57" s="105"/>
      <c r="E57" s="101"/>
    </row>
    <row r="58" spans="1:5" ht="30" customHeight="1" x14ac:dyDescent="0.25">
      <c r="A58" s="70" t="s">
        <v>50</v>
      </c>
      <c r="B58" s="76" t="s">
        <v>62</v>
      </c>
      <c r="C58" s="104">
        <f>C59+C60</f>
        <v>261.43899999999996</v>
      </c>
      <c r="D58" s="104">
        <f>D59+D60</f>
        <v>205.785</v>
      </c>
      <c r="E58" s="101"/>
    </row>
    <row r="59" spans="1:5" ht="15.75" customHeight="1" x14ac:dyDescent="0.25">
      <c r="A59" s="64" t="s">
        <v>59</v>
      </c>
      <c r="B59" s="15" t="s">
        <v>4</v>
      </c>
      <c r="C59" s="105">
        <v>195.43899999999999</v>
      </c>
      <c r="D59" s="105">
        <v>195.785</v>
      </c>
      <c r="E59" s="101"/>
    </row>
    <row r="60" spans="1:5" ht="15.75" customHeight="1" x14ac:dyDescent="0.25">
      <c r="A60" s="64" t="s">
        <v>175</v>
      </c>
      <c r="B60" s="15" t="s">
        <v>92</v>
      </c>
      <c r="C60" s="105">
        <v>66</v>
      </c>
      <c r="D60" s="105">
        <v>10</v>
      </c>
      <c r="E60" s="101"/>
    </row>
    <row r="61" spans="1:5" ht="31.5" customHeight="1" x14ac:dyDescent="0.25">
      <c r="A61" s="70" t="s">
        <v>72</v>
      </c>
      <c r="B61" s="76" t="s">
        <v>95</v>
      </c>
      <c r="C61" s="104">
        <f>C63+C64+C62+C65</f>
        <v>1802.02</v>
      </c>
      <c r="D61" s="104">
        <f>D63+D64+D62+D65</f>
        <v>1761.0150000000001</v>
      </c>
      <c r="E61" s="101"/>
    </row>
    <row r="62" spans="1:5" ht="16.5" customHeight="1" x14ac:dyDescent="0.25">
      <c r="A62" s="64" t="s">
        <v>97</v>
      </c>
      <c r="B62" s="15" t="s">
        <v>4</v>
      </c>
      <c r="C62" s="105">
        <v>1447.674</v>
      </c>
      <c r="D62" s="105">
        <v>1441.67</v>
      </c>
      <c r="E62" s="101"/>
    </row>
    <row r="63" spans="1:5" ht="15.75" customHeight="1" x14ac:dyDescent="0.25">
      <c r="A63" s="64" t="s">
        <v>73</v>
      </c>
      <c r="B63" s="15" t="s">
        <v>74</v>
      </c>
      <c r="C63" s="105">
        <v>322.41899999999998</v>
      </c>
      <c r="D63" s="105">
        <v>309.19799999999998</v>
      </c>
      <c r="E63" s="101"/>
    </row>
    <row r="64" spans="1:5" ht="15.75" customHeight="1" x14ac:dyDescent="0.25">
      <c r="A64" s="64" t="s">
        <v>89</v>
      </c>
      <c r="B64" s="15" t="s">
        <v>90</v>
      </c>
      <c r="C64" s="105">
        <v>26.3</v>
      </c>
      <c r="D64" s="105">
        <v>4.5999999999999996</v>
      </c>
      <c r="E64" s="101"/>
    </row>
    <row r="65" spans="1:9" ht="29.25" customHeight="1" x14ac:dyDescent="0.25">
      <c r="A65" s="64" t="s">
        <v>171</v>
      </c>
      <c r="B65" s="75" t="s">
        <v>20</v>
      </c>
      <c r="C65" s="105">
        <v>5.6269999999999998</v>
      </c>
      <c r="D65" s="105">
        <v>5.5469999999999997</v>
      </c>
      <c r="E65" s="101"/>
    </row>
    <row r="66" spans="1:9" ht="15" x14ac:dyDescent="0.2">
      <c r="A66" s="64" t="s">
        <v>13</v>
      </c>
      <c r="B66" s="13" t="s">
        <v>2</v>
      </c>
      <c r="C66" s="90">
        <f>C16+C58+C61+C53+C14</f>
        <v>2650.9480000000003</v>
      </c>
      <c r="D66" s="90">
        <f>D16+D58+D61+D53+D14</f>
        <v>2358.4260000000004</v>
      </c>
      <c r="E66" s="99"/>
      <c r="I66" s="73"/>
    </row>
    <row r="67" spans="1:9" ht="15" x14ac:dyDescent="0.2">
      <c r="A67" s="64"/>
      <c r="B67" s="16" t="s">
        <v>5</v>
      </c>
      <c r="C67" s="12"/>
      <c r="D67" s="12"/>
      <c r="E67" s="20"/>
      <c r="I67" s="1"/>
    </row>
    <row r="68" spans="1:9" ht="15" x14ac:dyDescent="0.25">
      <c r="A68" s="66" t="s">
        <v>8</v>
      </c>
      <c r="B68" s="15" t="s">
        <v>4</v>
      </c>
      <c r="C68" s="89">
        <f>C62+C55+C46++C37+C33+C23+C20+C19+C18+C15+C59+C21+C52+C50+C42</f>
        <v>2236.94</v>
      </c>
      <c r="D68" s="89">
        <f>D62+D55+D46++D37+D33+D23+D20+D19+D18+D15+D59+D21+D52+D50+D42</f>
        <v>2017.825</v>
      </c>
      <c r="E68" s="102"/>
    </row>
    <row r="69" spans="1:9" ht="15" x14ac:dyDescent="0.25">
      <c r="A69" s="66" t="s">
        <v>91</v>
      </c>
      <c r="B69" s="15" t="s">
        <v>92</v>
      </c>
      <c r="C69" s="89">
        <f>C60+C64</f>
        <v>92.3</v>
      </c>
      <c r="D69" s="89">
        <f>D60+D64</f>
        <v>14.6</v>
      </c>
      <c r="E69" s="102"/>
    </row>
    <row r="70" spans="1:9" ht="30" x14ac:dyDescent="0.25">
      <c r="A70" s="150" t="s">
        <v>60</v>
      </c>
      <c r="B70" s="140" t="s">
        <v>61</v>
      </c>
      <c r="C70" s="89">
        <f>C47</f>
        <v>190</v>
      </c>
      <c r="D70" s="89">
        <f>D47</f>
        <v>-0.48</v>
      </c>
      <c r="E70" s="102"/>
    </row>
    <row r="71" spans="1:9" ht="15" x14ac:dyDescent="0.25">
      <c r="A71" s="66" t="s">
        <v>75</v>
      </c>
      <c r="B71" s="15" t="s">
        <v>74</v>
      </c>
      <c r="C71" s="89">
        <f>C63+C44+C57</f>
        <v>0</v>
      </c>
      <c r="D71" s="89">
        <f>D63+D44+D57</f>
        <v>321.49799999999999</v>
      </c>
      <c r="E71" s="102"/>
    </row>
    <row r="72" spans="1:9" ht="30" x14ac:dyDescent="0.25">
      <c r="A72" s="66" t="s">
        <v>24</v>
      </c>
      <c r="B72" s="75" t="s">
        <v>20</v>
      </c>
      <c r="C72" s="89">
        <f>C48+C39+C65</f>
        <v>32.608000000000004</v>
      </c>
      <c r="D72" s="89">
        <f>D48+D39+D65</f>
        <v>4.9829999999999997</v>
      </c>
      <c r="E72" s="101"/>
    </row>
    <row r="73" spans="1:9" ht="15" x14ac:dyDescent="0.2">
      <c r="A73" s="190" t="s">
        <v>223</v>
      </c>
      <c r="B73" s="140" t="s">
        <v>224</v>
      </c>
      <c r="C73" s="191">
        <f>C34+C40</f>
        <v>0</v>
      </c>
      <c r="D73" s="191">
        <f>D34+D40</f>
        <v>0</v>
      </c>
      <c r="E73" s="1"/>
    </row>
    <row r="74" spans="1:9" ht="30" x14ac:dyDescent="0.25">
      <c r="A74" s="190" t="s">
        <v>225</v>
      </c>
      <c r="B74" s="188" t="s">
        <v>217</v>
      </c>
      <c r="C74" s="96">
        <f>C35</f>
        <v>99.1</v>
      </c>
      <c r="D74" s="96">
        <f>D35</f>
        <v>0</v>
      </c>
      <c r="E74" s="1"/>
    </row>
    <row r="75" spans="1:9" ht="15" x14ac:dyDescent="0.2">
      <c r="A75" s="74"/>
      <c r="B75" s="30"/>
      <c r="C75" s="1"/>
      <c r="D75" s="1"/>
      <c r="E75" s="1"/>
    </row>
    <row r="76" spans="1:9" x14ac:dyDescent="0.2">
      <c r="B76" s="2"/>
      <c r="C76" s="1"/>
      <c r="D76" s="1"/>
      <c r="E76" s="1"/>
    </row>
    <row r="77" spans="1:9" x14ac:dyDescent="0.2">
      <c r="B77" s="2"/>
      <c r="C77" s="1"/>
      <c r="D77" s="1"/>
      <c r="E77" s="1"/>
    </row>
    <row r="79" spans="1:9" x14ac:dyDescent="0.2">
      <c r="C79" s="1"/>
      <c r="D79" s="1"/>
      <c r="E79" s="1"/>
    </row>
    <row r="81" spans="9:9" ht="15.75" customHeight="1" x14ac:dyDescent="0.2"/>
    <row r="88" spans="9:9" x14ac:dyDescent="0.2">
      <c r="I88" s="9"/>
    </row>
    <row r="91" spans="9:9" x14ac:dyDescent="0.2">
      <c r="I91" s="9"/>
    </row>
    <row r="92" spans="9:9" ht="30" customHeight="1" x14ac:dyDescent="0.2">
      <c r="I92" s="71"/>
    </row>
    <row r="93" spans="9:9" x14ac:dyDescent="0.2">
      <c r="I93" s="7"/>
    </row>
    <row r="94" spans="9:9" x14ac:dyDescent="0.2">
      <c r="I94" s="71"/>
    </row>
    <row r="98" ht="30" customHeight="1" x14ac:dyDescent="0.2"/>
    <row r="112" ht="18" customHeight="1" x14ac:dyDescent="0.2"/>
    <row r="114" ht="15" customHeight="1" x14ac:dyDescent="0.2"/>
    <row r="120" ht="16.5" customHeight="1" x14ac:dyDescent="0.2"/>
    <row r="121" ht="16.5" customHeight="1" x14ac:dyDescent="0.2"/>
    <row r="124" ht="17.25" customHeight="1" x14ac:dyDescent="0.2"/>
    <row r="127" ht="16.5" customHeight="1" x14ac:dyDescent="0.2"/>
    <row r="132" ht="15.75" customHeight="1" x14ac:dyDescent="0.2"/>
    <row r="136" ht="30" customHeight="1" x14ac:dyDescent="0.2"/>
    <row r="150" spans="10:10" x14ac:dyDescent="0.2">
      <c r="J150" s="8"/>
    </row>
    <row r="157" spans="10:10" ht="30" customHeight="1" x14ac:dyDescent="0.2"/>
    <row r="158" spans="10:10" ht="15" customHeight="1" x14ac:dyDescent="0.2"/>
  </sheetData>
  <mergeCells count="7">
    <mergeCell ref="B5:E5"/>
    <mergeCell ref="B6:D6"/>
    <mergeCell ref="B7:C7"/>
    <mergeCell ref="A10:A12"/>
    <mergeCell ref="B10:B12"/>
    <mergeCell ref="C10:C12"/>
    <mergeCell ref="D10:D12"/>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84"/>
  <sheetViews>
    <sheetView zoomScale="130" zoomScaleNormal="130" workbookViewId="0">
      <selection activeCell="G3" sqref="G3"/>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8" ht="15" x14ac:dyDescent="0.25">
      <c r="A1" s="6"/>
      <c r="B1" s="6"/>
      <c r="C1" s="65" t="s">
        <v>0</v>
      </c>
      <c r="D1" s="65"/>
      <c r="E1" s="65"/>
      <c r="F1" s="6"/>
    </row>
    <row r="2" spans="1:8" ht="16.5" customHeight="1" x14ac:dyDescent="0.25">
      <c r="A2" s="6"/>
      <c r="B2" s="6"/>
      <c r="C2" s="65" t="s">
        <v>230</v>
      </c>
      <c r="D2" s="65"/>
      <c r="E2" s="65"/>
      <c r="F2" s="6"/>
    </row>
    <row r="3" spans="1:8" ht="15" x14ac:dyDescent="0.25">
      <c r="A3" s="6"/>
      <c r="B3" s="6"/>
      <c r="C3" s="65" t="s">
        <v>44</v>
      </c>
      <c r="D3" s="65"/>
      <c r="E3" s="65"/>
      <c r="F3" s="6"/>
    </row>
    <row r="4" spans="1:8" x14ac:dyDescent="0.2">
      <c r="A4" s="3"/>
      <c r="B4" s="3"/>
      <c r="C4" s="3"/>
      <c r="D4" s="3"/>
      <c r="E4" s="3"/>
      <c r="F4" s="3"/>
    </row>
    <row r="5" spans="1:8" ht="30" customHeight="1" x14ac:dyDescent="0.25">
      <c r="A5" s="192" t="s">
        <v>52</v>
      </c>
      <c r="B5" s="192"/>
      <c r="C5" s="192"/>
      <c r="D5" s="192"/>
      <c r="E5" s="3"/>
      <c r="F5" s="3"/>
      <c r="G5" s="3"/>
      <c r="H5" s="3"/>
    </row>
    <row r="6" spans="1:8" ht="15.75" customHeight="1" x14ac:dyDescent="0.25">
      <c r="A6" s="62"/>
      <c r="B6" s="62"/>
      <c r="C6" s="62"/>
      <c r="D6" s="62"/>
      <c r="E6" s="62"/>
      <c r="F6" s="62"/>
    </row>
    <row r="7" spans="1:8" ht="15" customHeight="1" x14ac:dyDescent="0.25">
      <c r="A7" s="11"/>
      <c r="B7" s="11"/>
      <c r="C7" s="11"/>
      <c r="D7" s="55" t="s">
        <v>12</v>
      </c>
      <c r="E7" s="193"/>
      <c r="F7" s="194"/>
    </row>
    <row r="8" spans="1:8" ht="39.75" customHeight="1" x14ac:dyDescent="0.25">
      <c r="A8" s="75" t="s">
        <v>35</v>
      </c>
      <c r="B8" s="113" t="s">
        <v>17</v>
      </c>
      <c r="C8" s="78" t="s">
        <v>3</v>
      </c>
      <c r="D8" s="95" t="s">
        <v>26</v>
      </c>
    </row>
    <row r="9" spans="1:8" ht="13.5" customHeight="1" x14ac:dyDescent="0.25">
      <c r="A9" s="112">
        <v>1</v>
      </c>
      <c r="B9" s="112">
        <v>2</v>
      </c>
      <c r="C9" s="114">
        <v>3</v>
      </c>
      <c r="D9" s="112">
        <v>4</v>
      </c>
    </row>
    <row r="10" spans="1:8" ht="15.75" x14ac:dyDescent="0.25">
      <c r="A10" s="123" t="s">
        <v>45</v>
      </c>
      <c r="B10" s="124" t="s">
        <v>46</v>
      </c>
      <c r="C10" s="125"/>
      <c r="D10" s="126"/>
    </row>
    <row r="11" spans="1:8" ht="14.25" x14ac:dyDescent="0.2">
      <c r="A11" s="127"/>
      <c r="B11" s="128" t="s">
        <v>7</v>
      </c>
      <c r="C11" s="129"/>
      <c r="D11" s="130"/>
    </row>
    <row r="12" spans="1:8" ht="16.5" customHeight="1" x14ac:dyDescent="0.25">
      <c r="A12" s="131" t="s">
        <v>158</v>
      </c>
      <c r="B12" s="94" t="s">
        <v>159</v>
      </c>
      <c r="C12" s="135">
        <v>-20</v>
      </c>
      <c r="D12" s="135">
        <v>-0.48</v>
      </c>
    </row>
    <row r="13" spans="1:8" ht="15" customHeight="1" x14ac:dyDescent="0.25">
      <c r="A13" s="131" t="s">
        <v>47</v>
      </c>
      <c r="B13" s="94" t="s">
        <v>48</v>
      </c>
      <c r="C13" s="96">
        <v>210</v>
      </c>
      <c r="D13" s="96">
        <v>0</v>
      </c>
    </row>
    <row r="14" spans="1:8" ht="16.5" customHeight="1" x14ac:dyDescent="0.25">
      <c r="A14" s="132"/>
      <c r="B14" s="133" t="s">
        <v>49</v>
      </c>
      <c r="C14" s="138">
        <f>C13+C12</f>
        <v>190</v>
      </c>
      <c r="D14" s="138">
        <f>D13+D12</f>
        <v>-0.48</v>
      </c>
    </row>
    <row r="15" spans="1:8" ht="14.25" x14ac:dyDescent="0.2">
      <c r="A15" s="136"/>
      <c r="B15" s="57" t="s">
        <v>51</v>
      </c>
      <c r="C15" s="137">
        <f>C14</f>
        <v>190</v>
      </c>
      <c r="D15" s="137">
        <f>D14</f>
        <v>-0.48</v>
      </c>
    </row>
    <row r="16" spans="1:8" x14ac:dyDescent="0.2">
      <c r="B16" s="83"/>
      <c r="C16" s="83"/>
    </row>
    <row r="18" spans="10:10" ht="30" customHeight="1" x14ac:dyDescent="0.2"/>
    <row r="23" spans="10:10" x14ac:dyDescent="0.2">
      <c r="J23" s="8"/>
    </row>
    <row r="24" spans="10:10" ht="30" customHeight="1" x14ac:dyDescent="0.2"/>
    <row r="38" ht="18" customHeight="1" x14ac:dyDescent="0.2"/>
    <row r="40" ht="15" customHeight="1" x14ac:dyDescent="0.2"/>
    <row r="46" ht="16.5" customHeight="1" x14ac:dyDescent="0.2"/>
    <row r="47" ht="16.5" customHeight="1" x14ac:dyDescent="0.2"/>
    <row r="50" ht="17.25" customHeight="1" x14ac:dyDescent="0.2"/>
    <row r="53" ht="16.5" customHeight="1" x14ac:dyDescent="0.2"/>
    <row r="58" ht="15.75" customHeight="1" x14ac:dyDescent="0.2"/>
    <row r="62" ht="30" customHeight="1" x14ac:dyDescent="0.2"/>
    <row r="83" ht="30" customHeight="1" x14ac:dyDescent="0.2"/>
    <row r="84" ht="15" customHeight="1" x14ac:dyDescent="0.2"/>
  </sheetData>
  <mergeCells count="2">
    <mergeCell ref="E7:F7"/>
    <mergeCell ref="A5:D5"/>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04"/>
  <sheetViews>
    <sheetView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230</v>
      </c>
      <c r="D2" s="65"/>
      <c r="E2" s="65"/>
      <c r="F2" s="6"/>
    </row>
    <row r="3" spans="1:6" ht="15" x14ac:dyDescent="0.25">
      <c r="A3" s="6"/>
      <c r="B3" s="6"/>
      <c r="C3" s="65" t="s">
        <v>68</v>
      </c>
      <c r="D3" s="65"/>
      <c r="E3" s="65"/>
      <c r="F3" s="6"/>
    </row>
    <row r="4" spans="1:6" x14ac:dyDescent="0.2">
      <c r="A4" s="3"/>
      <c r="B4" s="3"/>
      <c r="C4" s="3"/>
      <c r="D4" s="3"/>
      <c r="E4" s="3"/>
      <c r="F4" s="3"/>
    </row>
    <row r="5" spans="1:6" ht="15.75" customHeight="1" x14ac:dyDescent="0.25">
      <c r="A5" s="192" t="s">
        <v>69</v>
      </c>
      <c r="B5" s="192"/>
      <c r="C5" s="192"/>
      <c r="D5" s="192"/>
      <c r="E5" s="121"/>
      <c r="F5" s="121"/>
    </row>
    <row r="6" spans="1:6" ht="15.75" customHeight="1" x14ac:dyDescent="0.25">
      <c r="A6" s="192"/>
      <c r="B6" s="192"/>
      <c r="C6" s="192"/>
      <c r="D6" s="192"/>
      <c r="E6" s="110"/>
      <c r="F6" s="110"/>
    </row>
    <row r="7" spans="1:6" ht="15.75" customHeight="1" x14ac:dyDescent="0.25">
      <c r="A7" s="62"/>
      <c r="B7" s="62"/>
      <c r="C7" s="62"/>
      <c r="D7" s="62"/>
      <c r="E7" s="62"/>
      <c r="F7" s="62"/>
    </row>
    <row r="8" spans="1:6" ht="15" customHeight="1" x14ac:dyDescent="0.25">
      <c r="A8" s="11"/>
      <c r="B8" s="11"/>
      <c r="C8" s="11"/>
      <c r="D8" s="55" t="s">
        <v>12</v>
      </c>
      <c r="E8" s="193"/>
      <c r="F8" s="194"/>
    </row>
    <row r="9" spans="1:6" ht="13.5" customHeight="1" x14ac:dyDescent="0.2">
      <c r="A9" s="199" t="s">
        <v>9</v>
      </c>
      <c r="B9" s="199" t="s">
        <v>17</v>
      </c>
      <c r="C9" s="204" t="s">
        <v>2</v>
      </c>
      <c r="D9" s="201" t="s">
        <v>29</v>
      </c>
    </row>
    <row r="10" spans="1:6" ht="18.75" customHeight="1" x14ac:dyDescent="0.2">
      <c r="A10" s="199"/>
      <c r="B10" s="199"/>
      <c r="C10" s="205"/>
      <c r="D10" s="202"/>
    </row>
    <row r="11" spans="1:6" ht="15" customHeight="1" x14ac:dyDescent="0.2">
      <c r="A11" s="199"/>
      <c r="B11" s="199"/>
      <c r="C11" s="206"/>
      <c r="D11" s="203"/>
    </row>
    <row r="12" spans="1:6" x14ac:dyDescent="0.2">
      <c r="A12" s="160">
        <v>1</v>
      </c>
      <c r="B12" s="160">
        <v>2</v>
      </c>
      <c r="C12" s="160">
        <v>3</v>
      </c>
      <c r="D12" s="160">
        <v>4</v>
      </c>
    </row>
    <row r="13" spans="1:6" ht="15" x14ac:dyDescent="0.25">
      <c r="A13" s="112">
        <v>1</v>
      </c>
      <c r="B13" s="148" t="s">
        <v>70</v>
      </c>
      <c r="C13" s="141">
        <v>3.6920000000000002</v>
      </c>
      <c r="D13" s="141">
        <v>2.3460000000000001</v>
      </c>
    </row>
    <row r="14" spans="1:6" ht="15" x14ac:dyDescent="0.25">
      <c r="A14" s="95">
        <v>2</v>
      </c>
      <c r="B14" s="94" t="s">
        <v>116</v>
      </c>
      <c r="C14" s="141">
        <v>42.999000000000002</v>
      </c>
      <c r="D14" s="141">
        <v>40.887999999999998</v>
      </c>
    </row>
    <row r="15" spans="1:6" ht="15" x14ac:dyDescent="0.25">
      <c r="A15" s="112">
        <v>3</v>
      </c>
      <c r="B15" s="94" t="s">
        <v>117</v>
      </c>
      <c r="C15" s="141">
        <v>55.167999999999999</v>
      </c>
      <c r="D15" s="141">
        <v>53.783000000000001</v>
      </c>
    </row>
    <row r="16" spans="1:6" ht="15" x14ac:dyDescent="0.25">
      <c r="A16" s="95">
        <v>4</v>
      </c>
      <c r="B16" s="94" t="s">
        <v>118</v>
      </c>
      <c r="C16" s="141">
        <v>38.844999999999999</v>
      </c>
      <c r="D16" s="141">
        <v>38.209000000000003</v>
      </c>
    </row>
    <row r="17" spans="1:4" ht="15" x14ac:dyDescent="0.25">
      <c r="A17" s="112">
        <v>5</v>
      </c>
      <c r="B17" s="94" t="s">
        <v>100</v>
      </c>
      <c r="C17" s="141">
        <v>64.730999999999995</v>
      </c>
      <c r="D17" s="141">
        <v>60.186</v>
      </c>
    </row>
    <row r="18" spans="1:4" ht="15" x14ac:dyDescent="0.25">
      <c r="A18" s="95">
        <v>6</v>
      </c>
      <c r="B18" s="94" t="s">
        <v>133</v>
      </c>
      <c r="C18" s="141">
        <v>43.051000000000002</v>
      </c>
      <c r="D18" s="141">
        <v>41.712000000000003</v>
      </c>
    </row>
    <row r="19" spans="1:4" ht="30" x14ac:dyDescent="0.25">
      <c r="A19" s="158">
        <v>9</v>
      </c>
      <c r="B19" s="94" t="s">
        <v>94</v>
      </c>
      <c r="C19" s="151">
        <v>40.518999999999998</v>
      </c>
      <c r="D19" s="151">
        <v>39.378</v>
      </c>
    </row>
    <row r="20" spans="1:4" ht="15" x14ac:dyDescent="0.25">
      <c r="A20" s="95">
        <v>10</v>
      </c>
      <c r="B20" s="94" t="s">
        <v>123</v>
      </c>
      <c r="C20" s="141">
        <v>15.265000000000001</v>
      </c>
      <c r="D20" s="141">
        <v>14.988</v>
      </c>
    </row>
    <row r="21" spans="1:4" ht="15" x14ac:dyDescent="0.25">
      <c r="A21" s="112">
        <v>11</v>
      </c>
      <c r="B21" s="94" t="s">
        <v>124</v>
      </c>
      <c r="C21" s="141">
        <v>18.149000000000001</v>
      </c>
      <c r="D21" s="141">
        <v>18.149000000000001</v>
      </c>
    </row>
    <row r="22" spans="1:4" ht="15" x14ac:dyDescent="0.25">
      <c r="A22" s="95">
        <v>12</v>
      </c>
      <c r="B22" s="94" t="s">
        <v>134</v>
      </c>
      <c r="C22" s="141">
        <v>0</v>
      </c>
      <c r="D22" s="141">
        <v>-0.441</v>
      </c>
    </row>
    <row r="23" spans="1:4" ht="45" x14ac:dyDescent="0.25">
      <c r="A23" s="149">
        <v>20</v>
      </c>
      <c r="B23" s="94" t="s">
        <v>96</v>
      </c>
      <c r="C23" s="141">
        <v>17.600000000000001</v>
      </c>
      <c r="D23" s="141">
        <v>12.3</v>
      </c>
    </row>
    <row r="24" spans="1:4" ht="45" x14ac:dyDescent="0.25">
      <c r="A24" s="149">
        <v>21</v>
      </c>
      <c r="B24" s="94" t="s">
        <v>135</v>
      </c>
      <c r="C24" s="141">
        <v>-340.01900000000001</v>
      </c>
      <c r="D24" s="141"/>
    </row>
    <row r="25" spans="1:4" ht="14.25" x14ac:dyDescent="0.2">
      <c r="A25" s="69">
        <v>22</v>
      </c>
      <c r="B25" s="80" t="s">
        <v>71</v>
      </c>
      <c r="C25" s="85">
        <f>SUM(C13:C24)</f>
        <v>0</v>
      </c>
      <c r="D25" s="85">
        <f>SUM(D13:D24)</f>
        <v>321.49800000000005</v>
      </c>
    </row>
    <row r="26" spans="1:4" ht="15" x14ac:dyDescent="0.2">
      <c r="B26" s="115"/>
      <c r="C26" s="116"/>
      <c r="D26" s="91"/>
    </row>
    <row r="38" spans="10:10" ht="30" customHeight="1" x14ac:dyDescent="0.2"/>
    <row r="43" spans="10:10" x14ac:dyDescent="0.2">
      <c r="J43" s="8"/>
    </row>
    <row r="44" spans="10:10" ht="30" customHeight="1" x14ac:dyDescent="0.2"/>
    <row r="58" ht="18" customHeight="1" x14ac:dyDescent="0.2"/>
    <row r="60" ht="15" customHeight="1" x14ac:dyDescent="0.2"/>
    <row r="66" ht="16.5" customHeight="1" x14ac:dyDescent="0.2"/>
    <row r="67" ht="16.5" customHeight="1" x14ac:dyDescent="0.2"/>
    <row r="70" ht="17.25" customHeight="1" x14ac:dyDescent="0.2"/>
    <row r="73" ht="16.5" customHeight="1" x14ac:dyDescent="0.2"/>
    <row r="78" ht="15.75" customHeight="1" x14ac:dyDescent="0.2"/>
    <row r="82" ht="30" customHeight="1" x14ac:dyDescent="0.2"/>
    <row r="103" ht="30" customHeight="1" x14ac:dyDescent="0.2"/>
    <row r="104"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8"/>
  <sheetViews>
    <sheetView zoomScale="130" zoomScaleNormal="130" workbookViewId="0">
      <selection activeCell="C2" sqref="C2"/>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7" ht="15" x14ac:dyDescent="0.25">
      <c r="A1" s="6"/>
      <c r="B1" s="6"/>
      <c r="C1" s="65" t="s">
        <v>0</v>
      </c>
      <c r="D1" s="65"/>
      <c r="E1" s="65"/>
      <c r="F1" s="6"/>
    </row>
    <row r="2" spans="1:7" ht="16.5" customHeight="1" x14ac:dyDescent="0.25">
      <c r="A2" s="6"/>
      <c r="B2" s="6"/>
      <c r="C2" s="65" t="s">
        <v>230</v>
      </c>
      <c r="D2" s="65"/>
      <c r="E2" s="65"/>
      <c r="F2" s="6"/>
    </row>
    <row r="3" spans="1:7" ht="15" x14ac:dyDescent="0.25">
      <c r="A3" s="6"/>
      <c r="B3" s="6"/>
      <c r="C3" s="65" t="s">
        <v>86</v>
      </c>
      <c r="D3" s="65"/>
      <c r="E3" s="65"/>
      <c r="F3" s="6"/>
    </row>
    <row r="4" spans="1:7" x14ac:dyDescent="0.2">
      <c r="A4" s="3"/>
      <c r="B4" s="3"/>
      <c r="C4" s="3"/>
      <c r="D4" s="3"/>
      <c r="E4" s="3"/>
      <c r="F4" s="3"/>
    </row>
    <row r="5" spans="1:7" ht="15.75" customHeight="1" x14ac:dyDescent="0.25">
      <c r="A5" s="121"/>
      <c r="B5" s="192" t="s">
        <v>88</v>
      </c>
      <c r="C5" s="192"/>
      <c r="D5" s="192"/>
      <c r="E5" s="121"/>
      <c r="F5" s="121"/>
      <c r="G5" s="121"/>
    </row>
    <row r="6" spans="1:7" ht="15.75" customHeight="1" x14ac:dyDescent="0.25">
      <c r="A6" s="121"/>
      <c r="B6" s="192" t="s">
        <v>87</v>
      </c>
      <c r="C6" s="192"/>
      <c r="D6" s="192"/>
      <c r="E6" s="110"/>
      <c r="F6" s="110"/>
    </row>
    <row r="7" spans="1:7" ht="15.75" customHeight="1" x14ac:dyDescent="0.25">
      <c r="A7" s="62"/>
      <c r="B7" s="62"/>
      <c r="C7" s="62"/>
      <c r="D7" s="62"/>
      <c r="E7" s="62"/>
      <c r="F7" s="62"/>
    </row>
    <row r="8" spans="1:7" ht="15" customHeight="1" x14ac:dyDescent="0.25">
      <c r="A8" s="11"/>
      <c r="B8" s="11"/>
      <c r="C8" s="11"/>
      <c r="D8" s="55" t="s">
        <v>12</v>
      </c>
      <c r="E8" s="193"/>
      <c r="F8" s="193"/>
    </row>
    <row r="9" spans="1:7" ht="13.5" customHeight="1" x14ac:dyDescent="0.2">
      <c r="A9" s="201" t="s">
        <v>9</v>
      </c>
      <c r="B9" s="201" t="s">
        <v>17</v>
      </c>
      <c r="C9" s="201" t="s">
        <v>2</v>
      </c>
      <c r="D9" s="201" t="s">
        <v>29</v>
      </c>
    </row>
    <row r="10" spans="1:7" ht="18.75" customHeight="1" x14ac:dyDescent="0.2">
      <c r="A10" s="202"/>
      <c r="B10" s="202"/>
      <c r="C10" s="202"/>
      <c r="D10" s="202"/>
    </row>
    <row r="11" spans="1:7" ht="15" customHeight="1" x14ac:dyDescent="0.2">
      <c r="A11" s="203"/>
      <c r="B11" s="203"/>
      <c r="C11" s="203"/>
      <c r="D11" s="203"/>
    </row>
    <row r="12" spans="1:7" x14ac:dyDescent="0.2">
      <c r="A12" s="68">
        <v>1</v>
      </c>
      <c r="B12" s="68">
        <v>2</v>
      </c>
      <c r="C12" s="68">
        <v>3</v>
      </c>
      <c r="D12" s="68">
        <v>4</v>
      </c>
    </row>
    <row r="13" spans="1:7" ht="14.25" x14ac:dyDescent="0.2">
      <c r="A13" s="77">
        <v>1</v>
      </c>
      <c r="B13" s="157" t="s">
        <v>70</v>
      </c>
      <c r="C13" s="85">
        <f>C14+C17+C16+C15</f>
        <v>37.425000000000004</v>
      </c>
      <c r="D13" s="85">
        <f>D14+D17+D16+D15</f>
        <v>34.433999999999997</v>
      </c>
    </row>
    <row r="14" spans="1:7" ht="15" x14ac:dyDescent="0.2">
      <c r="A14" s="78"/>
      <c r="B14" s="79" t="s">
        <v>33</v>
      </c>
      <c r="C14" s="141">
        <v>22.782</v>
      </c>
      <c r="D14" s="141">
        <v>22.582000000000001</v>
      </c>
    </row>
    <row r="15" spans="1:7" ht="30" x14ac:dyDescent="0.2">
      <c r="A15" s="78"/>
      <c r="B15" s="79" t="s">
        <v>184</v>
      </c>
      <c r="C15" s="141">
        <v>10.467000000000001</v>
      </c>
      <c r="D15" s="141">
        <v>10.003</v>
      </c>
    </row>
    <row r="16" spans="1:7" ht="15" x14ac:dyDescent="0.2">
      <c r="A16" s="78"/>
      <c r="B16" s="79" t="s">
        <v>172</v>
      </c>
      <c r="C16" s="141">
        <v>2.2999999999999998</v>
      </c>
      <c r="D16" s="141"/>
    </row>
    <row r="17" spans="1:6" ht="30" x14ac:dyDescent="0.25">
      <c r="A17" s="78"/>
      <c r="B17" s="79" t="s">
        <v>176</v>
      </c>
      <c r="C17" s="151">
        <v>1.8759999999999999</v>
      </c>
      <c r="D17" s="151">
        <v>1.849</v>
      </c>
    </row>
    <row r="18" spans="1:6" ht="14.25" x14ac:dyDescent="0.2">
      <c r="A18" s="77">
        <v>2</v>
      </c>
      <c r="B18" s="80" t="s">
        <v>116</v>
      </c>
      <c r="C18" s="85">
        <f>C19+C20</f>
        <v>11.67</v>
      </c>
      <c r="D18" s="85">
        <f>D19+D20</f>
        <v>30.248999999999999</v>
      </c>
    </row>
    <row r="19" spans="1:6" ht="15" x14ac:dyDescent="0.2">
      <c r="A19" s="78"/>
      <c r="B19" s="79" t="s">
        <v>33</v>
      </c>
      <c r="C19" s="178">
        <v>8.4</v>
      </c>
      <c r="D19" s="178">
        <v>27.38</v>
      </c>
      <c r="E19" s="72"/>
      <c r="F19" s="72"/>
    </row>
    <row r="20" spans="1:6" ht="30" x14ac:dyDescent="0.2">
      <c r="A20" s="78"/>
      <c r="B20" s="79" t="s">
        <v>184</v>
      </c>
      <c r="C20" s="178">
        <v>3.27</v>
      </c>
      <c r="D20" s="178">
        <v>2.8690000000000002</v>
      </c>
      <c r="E20" s="72"/>
      <c r="F20" s="72"/>
    </row>
    <row r="21" spans="1:6" ht="14.25" x14ac:dyDescent="0.2">
      <c r="A21" s="77">
        <v>3</v>
      </c>
      <c r="B21" s="80" t="s">
        <v>117</v>
      </c>
      <c r="C21" s="85">
        <f>C22+C23</f>
        <v>53.406999999999996</v>
      </c>
      <c r="D21" s="85">
        <f>D22+D23</f>
        <v>65.358999999999995</v>
      </c>
    </row>
    <row r="22" spans="1:6" ht="15" x14ac:dyDescent="0.2">
      <c r="A22" s="78"/>
      <c r="B22" s="79" t="s">
        <v>33</v>
      </c>
      <c r="C22" s="141">
        <v>51.530999999999999</v>
      </c>
      <c r="D22" s="141">
        <v>63.51</v>
      </c>
    </row>
    <row r="23" spans="1:6" ht="30" x14ac:dyDescent="0.2">
      <c r="A23" s="78"/>
      <c r="B23" s="79" t="s">
        <v>176</v>
      </c>
      <c r="C23" s="141">
        <v>1.8759999999999999</v>
      </c>
      <c r="D23" s="141">
        <v>1.849</v>
      </c>
    </row>
    <row r="24" spans="1:6" ht="14.25" x14ac:dyDescent="0.2">
      <c r="A24" s="77">
        <v>4</v>
      </c>
      <c r="B24" s="80" t="s">
        <v>118</v>
      </c>
      <c r="C24" s="85">
        <f>C25+C26</f>
        <v>83.592999999999989</v>
      </c>
      <c r="D24" s="85">
        <f>D25+D26</f>
        <v>80.150999999999996</v>
      </c>
    </row>
    <row r="25" spans="1:6" ht="15" x14ac:dyDescent="0.2">
      <c r="A25" s="78"/>
      <c r="B25" s="79" t="s">
        <v>33</v>
      </c>
      <c r="C25" s="141">
        <v>76.569999999999993</v>
      </c>
      <c r="D25" s="141">
        <v>73.227999999999994</v>
      </c>
    </row>
    <row r="26" spans="1:6" ht="30" x14ac:dyDescent="0.25">
      <c r="A26" s="78"/>
      <c r="B26" s="79" t="s">
        <v>184</v>
      </c>
      <c r="C26" s="151">
        <v>7.0229999999999997</v>
      </c>
      <c r="D26" s="151">
        <v>6.923</v>
      </c>
    </row>
    <row r="27" spans="1:6" ht="14.25" x14ac:dyDescent="0.2">
      <c r="A27" s="77">
        <v>5</v>
      </c>
      <c r="B27" s="80" t="s">
        <v>100</v>
      </c>
      <c r="C27" s="86">
        <f>C28+C29</f>
        <v>102.28</v>
      </c>
      <c r="D27" s="86">
        <f>D28+D29</f>
        <v>99.739000000000004</v>
      </c>
    </row>
    <row r="28" spans="1:6" ht="15" x14ac:dyDescent="0.25">
      <c r="A28" s="78"/>
      <c r="B28" s="79" t="s">
        <v>33</v>
      </c>
      <c r="C28" s="96">
        <v>94.45</v>
      </c>
      <c r="D28" s="96">
        <v>92.15</v>
      </c>
    </row>
    <row r="29" spans="1:6" ht="30" x14ac:dyDescent="0.25">
      <c r="A29" s="78"/>
      <c r="B29" s="79" t="s">
        <v>184</v>
      </c>
      <c r="C29" s="96">
        <v>7.83</v>
      </c>
      <c r="D29" s="96">
        <v>7.5890000000000004</v>
      </c>
    </row>
    <row r="30" spans="1:6" ht="14.25" x14ac:dyDescent="0.2">
      <c r="A30" s="77">
        <v>6</v>
      </c>
      <c r="B30" s="80" t="s">
        <v>119</v>
      </c>
      <c r="C30" s="137">
        <f>C31+C32</f>
        <v>52.356999999999999</v>
      </c>
      <c r="D30" s="137">
        <f>D31+D32</f>
        <v>51.608000000000004</v>
      </c>
    </row>
    <row r="31" spans="1:6" ht="15" x14ac:dyDescent="0.25">
      <c r="A31" s="78"/>
      <c r="B31" s="79" t="s">
        <v>33</v>
      </c>
      <c r="C31" s="152">
        <v>48.878</v>
      </c>
      <c r="D31" s="152">
        <v>48.179000000000002</v>
      </c>
    </row>
    <row r="32" spans="1:6" ht="30" x14ac:dyDescent="0.25">
      <c r="A32" s="78"/>
      <c r="B32" s="79" t="s">
        <v>184</v>
      </c>
      <c r="C32" s="152">
        <v>3.4790000000000001</v>
      </c>
      <c r="D32" s="152">
        <v>3.4289999999999998</v>
      </c>
    </row>
    <row r="33" spans="1:10" ht="14.25" x14ac:dyDescent="0.2">
      <c r="A33" s="77">
        <v>7</v>
      </c>
      <c r="B33" s="80" t="s">
        <v>120</v>
      </c>
      <c r="C33" s="137">
        <f>C34+C35</f>
        <v>84.200999999999993</v>
      </c>
      <c r="D33" s="137">
        <f>D34+D35</f>
        <v>82.53</v>
      </c>
    </row>
    <row r="34" spans="1:10" ht="15" x14ac:dyDescent="0.25">
      <c r="A34" s="78"/>
      <c r="B34" s="79" t="s">
        <v>33</v>
      </c>
      <c r="C34" s="152">
        <v>71.893000000000001</v>
      </c>
      <c r="D34" s="152">
        <v>70.397999999999996</v>
      </c>
    </row>
    <row r="35" spans="1:10" ht="30" x14ac:dyDescent="0.25">
      <c r="A35" s="78"/>
      <c r="B35" s="79" t="s">
        <v>184</v>
      </c>
      <c r="C35" s="152">
        <v>12.308</v>
      </c>
      <c r="D35" s="152">
        <v>12.132</v>
      </c>
    </row>
    <row r="36" spans="1:10" ht="19.5" customHeight="1" x14ac:dyDescent="0.2">
      <c r="A36" s="162">
        <v>8</v>
      </c>
      <c r="B36" s="80" t="s">
        <v>121</v>
      </c>
      <c r="C36" s="137">
        <f>C37+C38</f>
        <v>50.722999999999999</v>
      </c>
      <c r="D36" s="137">
        <f>D37+D38</f>
        <v>49.896000000000001</v>
      </c>
    </row>
    <row r="37" spans="1:10" ht="15" x14ac:dyDescent="0.25">
      <c r="A37" s="78"/>
      <c r="B37" s="79" t="s">
        <v>33</v>
      </c>
      <c r="C37" s="152">
        <v>41.896999999999998</v>
      </c>
      <c r="D37" s="152">
        <v>41.296999999999997</v>
      </c>
    </row>
    <row r="38" spans="1:10" ht="30" x14ac:dyDescent="0.25">
      <c r="A38" s="78"/>
      <c r="B38" s="79" t="s">
        <v>184</v>
      </c>
      <c r="C38" s="152">
        <v>8.8260000000000005</v>
      </c>
      <c r="D38" s="152">
        <v>8.5990000000000002</v>
      </c>
    </row>
    <row r="39" spans="1:10" ht="28.5" x14ac:dyDescent="0.2">
      <c r="A39" s="77">
        <v>9</v>
      </c>
      <c r="B39" s="80" t="s">
        <v>122</v>
      </c>
      <c r="C39" s="137">
        <f>C40+C41</f>
        <v>52.841999999999999</v>
      </c>
      <c r="D39" s="137">
        <f>D40+D41</f>
        <v>51.889000000000003</v>
      </c>
    </row>
    <row r="40" spans="1:10" ht="19.5" customHeight="1" x14ac:dyDescent="0.25">
      <c r="A40" s="78"/>
      <c r="B40" s="79" t="s">
        <v>33</v>
      </c>
      <c r="C40" s="96">
        <v>45.756</v>
      </c>
      <c r="D40" s="96">
        <v>44.904000000000003</v>
      </c>
    </row>
    <row r="41" spans="1:10" ht="30.75" customHeight="1" x14ac:dyDescent="0.25">
      <c r="A41" s="78"/>
      <c r="B41" s="79" t="s">
        <v>184</v>
      </c>
      <c r="C41" s="96">
        <v>7.0860000000000003</v>
      </c>
      <c r="D41" s="96">
        <v>6.9850000000000003</v>
      </c>
    </row>
    <row r="42" spans="1:10" ht="14.25" x14ac:dyDescent="0.2">
      <c r="A42" s="77">
        <v>10</v>
      </c>
      <c r="B42" s="80" t="s">
        <v>123</v>
      </c>
      <c r="C42" s="137">
        <f>C43+C44</f>
        <v>37.450000000000003</v>
      </c>
      <c r="D42" s="137">
        <f>D43+D44</f>
        <v>36.988999999999997</v>
      </c>
    </row>
    <row r="43" spans="1:10" ht="15" x14ac:dyDescent="0.25">
      <c r="A43" s="78"/>
      <c r="B43" s="79" t="s">
        <v>33</v>
      </c>
      <c r="C43" s="96">
        <v>36.880000000000003</v>
      </c>
      <c r="D43" s="96">
        <v>36.427999999999997</v>
      </c>
    </row>
    <row r="44" spans="1:10" ht="30" x14ac:dyDescent="0.25">
      <c r="A44" s="78"/>
      <c r="B44" s="79" t="s">
        <v>184</v>
      </c>
      <c r="C44" s="96">
        <v>0.56999999999999995</v>
      </c>
      <c r="D44" s="96">
        <v>0.56100000000000005</v>
      </c>
    </row>
    <row r="45" spans="1:10" ht="14.25" x14ac:dyDescent="0.2">
      <c r="A45" s="77">
        <v>11</v>
      </c>
      <c r="B45" s="80" t="s">
        <v>124</v>
      </c>
      <c r="C45" s="137">
        <f>C46+C47+C48</f>
        <v>135.75200000000001</v>
      </c>
      <c r="D45" s="137">
        <f>D46+D47+D48</f>
        <v>116.51500000000001</v>
      </c>
      <c r="J45" s="8"/>
    </row>
    <row r="46" spans="1:10" ht="16.5" customHeight="1" x14ac:dyDescent="0.25">
      <c r="A46" s="78"/>
      <c r="B46" s="79" t="s">
        <v>33</v>
      </c>
      <c r="C46" s="96">
        <v>67.305999999999997</v>
      </c>
      <c r="D46" s="96">
        <v>67.010000000000005</v>
      </c>
    </row>
    <row r="47" spans="1:10" ht="31.5" customHeight="1" x14ac:dyDescent="0.25">
      <c r="A47" s="78"/>
      <c r="B47" s="79" t="s">
        <v>184</v>
      </c>
      <c r="C47" s="96">
        <v>50.445999999999998</v>
      </c>
      <c r="D47" s="96">
        <v>49.505000000000003</v>
      </c>
    </row>
    <row r="48" spans="1:10" ht="15.75" customHeight="1" x14ac:dyDescent="0.25">
      <c r="A48" s="78"/>
      <c r="B48" s="79" t="s">
        <v>172</v>
      </c>
      <c r="C48" s="96">
        <v>18</v>
      </c>
      <c r="D48" s="96"/>
    </row>
    <row r="49" spans="1:6" ht="14.25" x14ac:dyDescent="0.2">
      <c r="A49" s="77">
        <v>12</v>
      </c>
      <c r="B49" s="80" t="s">
        <v>125</v>
      </c>
      <c r="C49" s="137">
        <f>C50+C51</f>
        <v>80.239000000000004</v>
      </c>
      <c r="D49" s="137">
        <f>D50+D51</f>
        <v>76.617999999999995</v>
      </c>
    </row>
    <row r="50" spans="1:6" ht="15" x14ac:dyDescent="0.25">
      <c r="A50" s="78"/>
      <c r="B50" s="79" t="s">
        <v>33</v>
      </c>
      <c r="C50" s="96">
        <v>58.95</v>
      </c>
      <c r="D50" s="96">
        <v>56.55</v>
      </c>
    </row>
    <row r="51" spans="1:6" ht="30" x14ac:dyDescent="0.25">
      <c r="A51" s="78"/>
      <c r="B51" s="79" t="s">
        <v>184</v>
      </c>
      <c r="C51" s="96">
        <v>21.289000000000001</v>
      </c>
      <c r="D51" s="96">
        <v>20.068000000000001</v>
      </c>
    </row>
    <row r="52" spans="1:6" ht="14.25" x14ac:dyDescent="0.2">
      <c r="A52" s="77">
        <v>13</v>
      </c>
      <c r="B52" s="80" t="s">
        <v>99</v>
      </c>
      <c r="C52" s="137">
        <f>C53+C55+C54</f>
        <v>239.327</v>
      </c>
      <c r="D52" s="137">
        <f>D53+D55+D54</f>
        <v>232.93600000000004</v>
      </c>
    </row>
    <row r="53" spans="1:6" ht="15" x14ac:dyDescent="0.25">
      <c r="A53" s="78"/>
      <c r="B53" s="79" t="s">
        <v>33</v>
      </c>
      <c r="C53" s="96">
        <v>72.649000000000001</v>
      </c>
      <c r="D53" s="96">
        <v>69.150000000000006</v>
      </c>
      <c r="E53" s="72"/>
      <c r="F53" s="9"/>
    </row>
    <row r="54" spans="1:6" ht="30" x14ac:dyDescent="0.25">
      <c r="A54" s="78"/>
      <c r="B54" s="79" t="s">
        <v>184</v>
      </c>
      <c r="C54" s="96">
        <v>164.803</v>
      </c>
      <c r="D54" s="96">
        <v>161.93700000000001</v>
      </c>
      <c r="E54" s="72"/>
      <c r="F54" s="9"/>
    </row>
    <row r="55" spans="1:6" ht="30" x14ac:dyDescent="0.25">
      <c r="A55" s="78"/>
      <c r="B55" s="79" t="s">
        <v>176</v>
      </c>
      <c r="C55" s="96">
        <v>1.875</v>
      </c>
      <c r="D55" s="96">
        <v>1.849</v>
      </c>
      <c r="E55" s="72"/>
      <c r="F55" s="9"/>
    </row>
    <row r="56" spans="1:6" ht="14.25" x14ac:dyDescent="0.2">
      <c r="A56" s="77">
        <v>14</v>
      </c>
      <c r="B56" s="80" t="s">
        <v>126</v>
      </c>
      <c r="C56" s="137">
        <f>C57+C58+C59</f>
        <v>135.02600000000001</v>
      </c>
      <c r="D56" s="137">
        <f>D57+D58+D59</f>
        <v>131.08599999999998</v>
      </c>
    </row>
    <row r="57" spans="1:6" ht="15" x14ac:dyDescent="0.25">
      <c r="A57" s="78"/>
      <c r="B57" s="79" t="s">
        <v>33</v>
      </c>
      <c r="C57" s="96">
        <v>50.6</v>
      </c>
      <c r="D57" s="96">
        <v>49.4</v>
      </c>
    </row>
    <row r="58" spans="1:6" ht="30" x14ac:dyDescent="0.25">
      <c r="A58" s="78"/>
      <c r="B58" s="79" t="s">
        <v>184</v>
      </c>
      <c r="C58" s="96">
        <v>78.426000000000002</v>
      </c>
      <c r="D58" s="96">
        <v>77.085999999999999</v>
      </c>
    </row>
    <row r="59" spans="1:6" ht="15" x14ac:dyDescent="0.25">
      <c r="A59" s="78"/>
      <c r="B59" s="79" t="s">
        <v>172</v>
      </c>
      <c r="C59" s="96">
        <v>6</v>
      </c>
      <c r="D59" s="96">
        <v>4.5999999999999996</v>
      </c>
    </row>
    <row r="60" spans="1:6" ht="14.25" x14ac:dyDescent="0.2">
      <c r="A60" s="77">
        <v>15</v>
      </c>
      <c r="B60" s="80" t="s">
        <v>127</v>
      </c>
      <c r="C60" s="137">
        <f>C61+C62</f>
        <v>108.04599999999999</v>
      </c>
      <c r="D60" s="137">
        <f>D61+D62</f>
        <v>103.989</v>
      </c>
    </row>
    <row r="61" spans="1:6" ht="15" x14ac:dyDescent="0.25">
      <c r="A61" s="78"/>
      <c r="B61" s="79" t="s">
        <v>33</v>
      </c>
      <c r="C61" s="96">
        <v>52.104999999999997</v>
      </c>
      <c r="D61" s="96">
        <v>49.869</v>
      </c>
    </row>
    <row r="62" spans="1:6" ht="30" x14ac:dyDescent="0.25">
      <c r="A62" s="78"/>
      <c r="B62" s="79" t="s">
        <v>184</v>
      </c>
      <c r="C62" s="96">
        <v>55.941000000000003</v>
      </c>
      <c r="D62" s="96">
        <v>54.12</v>
      </c>
    </row>
    <row r="63" spans="1:6" ht="16.5" customHeight="1" x14ac:dyDescent="0.2">
      <c r="A63" s="162">
        <v>16</v>
      </c>
      <c r="B63" s="80" t="s">
        <v>128</v>
      </c>
      <c r="C63" s="137">
        <f>C64</f>
        <v>79.082999999999998</v>
      </c>
      <c r="D63" s="137">
        <f>D64</f>
        <v>77.492000000000004</v>
      </c>
    </row>
    <row r="64" spans="1:6" ht="15" x14ac:dyDescent="0.25">
      <c r="A64" s="78"/>
      <c r="B64" s="79" t="s">
        <v>33</v>
      </c>
      <c r="C64" s="96">
        <v>79.082999999999998</v>
      </c>
      <c r="D64" s="96">
        <v>77.492000000000004</v>
      </c>
    </row>
    <row r="65" spans="1:5" ht="14.25" x14ac:dyDescent="0.2">
      <c r="A65" s="77">
        <v>17</v>
      </c>
      <c r="B65" s="80" t="s">
        <v>129</v>
      </c>
      <c r="C65" s="137">
        <f>C66</f>
        <v>19.876000000000001</v>
      </c>
      <c r="D65" s="137">
        <f>D66</f>
        <v>19.876000000000001</v>
      </c>
    </row>
    <row r="66" spans="1:5" ht="15" x14ac:dyDescent="0.25">
      <c r="A66" s="78"/>
      <c r="B66" s="79" t="s">
        <v>33</v>
      </c>
      <c r="C66" s="96">
        <v>19.876000000000001</v>
      </c>
      <c r="D66" s="96">
        <v>19.876000000000001</v>
      </c>
    </row>
    <row r="67" spans="1:5" ht="14.25" x14ac:dyDescent="0.2">
      <c r="A67" s="77">
        <v>18</v>
      </c>
      <c r="B67" s="80" t="s">
        <v>130</v>
      </c>
      <c r="C67" s="137">
        <f>C68</f>
        <v>84.620999999999995</v>
      </c>
      <c r="D67" s="137">
        <f>D68</f>
        <v>79.608000000000004</v>
      </c>
    </row>
    <row r="68" spans="1:5" ht="15" x14ac:dyDescent="0.25">
      <c r="A68" s="78"/>
      <c r="B68" s="79" t="s">
        <v>33</v>
      </c>
      <c r="C68" s="96">
        <v>84.620999999999995</v>
      </c>
      <c r="D68" s="96">
        <v>79.608000000000004</v>
      </c>
      <c r="E68" s="176"/>
    </row>
    <row r="69" spans="1:5" ht="16.5" customHeight="1" x14ac:dyDescent="0.2">
      <c r="A69" s="77">
        <v>19</v>
      </c>
      <c r="B69" s="80" t="s">
        <v>131</v>
      </c>
      <c r="C69" s="137">
        <f>C70+C71</f>
        <v>31.683</v>
      </c>
      <c r="D69" s="137">
        <f>D70+D71</f>
        <v>30.853000000000002</v>
      </c>
    </row>
    <row r="70" spans="1:5" ht="15" x14ac:dyDescent="0.25">
      <c r="A70" s="78"/>
      <c r="B70" s="79" t="s">
        <v>33</v>
      </c>
      <c r="C70" s="96">
        <v>29.797999999999998</v>
      </c>
      <c r="D70" s="96">
        <v>28.983000000000001</v>
      </c>
    </row>
    <row r="71" spans="1:5" ht="30" x14ac:dyDescent="0.25">
      <c r="A71" s="78"/>
      <c r="B71" s="79" t="s">
        <v>184</v>
      </c>
      <c r="C71" s="96">
        <v>1.885</v>
      </c>
      <c r="D71" s="96">
        <v>1.87</v>
      </c>
    </row>
    <row r="72" spans="1:5" ht="15.75" customHeight="1" x14ac:dyDescent="0.25">
      <c r="A72" s="81"/>
      <c r="B72" s="82" t="s">
        <v>132</v>
      </c>
      <c r="C72" s="137">
        <f>C13+C18+C21+C24+C27+C30+C33+C36+C39+C42+C45+C49+C52+C56+C60+C63+C65+C67+C69</f>
        <v>1479.6010000000003</v>
      </c>
      <c r="D72" s="137">
        <f>D13+D18+D21+D24+D27+D30+D33+D36+D39+D42+D45+D49+D52+D56+D60+D63+D65+D67+D69</f>
        <v>1451.817</v>
      </c>
    </row>
    <row r="73" spans="1:5" ht="15" x14ac:dyDescent="0.25">
      <c r="A73" s="81"/>
      <c r="B73" s="79" t="s">
        <v>34</v>
      </c>
      <c r="C73" s="96">
        <f>C14+C19+C22+C25+C28+C31+C34+C37+C40+C43+C46+C50+C53+C57+C61+C64+C66+C68+C70</f>
        <v>1014.0250000000001</v>
      </c>
      <c r="D73" s="96">
        <f>D14+D19+D22+D25+D28+D31+D34+D37+D40+D43+D46+D50+D53+D57+D61+D64+D66+D68+D70</f>
        <v>1017.9939999999999</v>
      </c>
    </row>
    <row r="74" spans="1:5" ht="30" x14ac:dyDescent="0.25">
      <c r="A74" s="81"/>
      <c r="B74" s="79" t="s">
        <v>184</v>
      </c>
      <c r="C74" s="96">
        <f>C15+C20+C26+C29+C32+C35+C38+C41+C44+C47+C51+C54+C58+C62+C71</f>
        <v>433.649</v>
      </c>
      <c r="D74" s="96">
        <f>D15+D20+D26+D29+D32+D35+D38+D41+D44+D47+D51+D54+D58+D62+D71</f>
        <v>423.67600000000004</v>
      </c>
    </row>
    <row r="75" spans="1:5" ht="15" x14ac:dyDescent="0.25">
      <c r="A75" s="81"/>
      <c r="B75" s="79" t="s">
        <v>172</v>
      </c>
      <c r="C75" s="96">
        <f>C16+C59+C48</f>
        <v>26.3</v>
      </c>
      <c r="D75" s="96">
        <f>D16+D59+D48</f>
        <v>4.5999999999999996</v>
      </c>
    </row>
    <row r="76" spans="1:5" ht="30" x14ac:dyDescent="0.25">
      <c r="A76" s="81"/>
      <c r="B76" s="79" t="s">
        <v>176</v>
      </c>
      <c r="C76" s="96">
        <f>C17+C23+C55</f>
        <v>5.6269999999999998</v>
      </c>
      <c r="D76" s="96">
        <f>D17+D23+D55</f>
        <v>5.5469999999999997</v>
      </c>
    </row>
    <row r="77" spans="1:5" ht="16.5" customHeight="1" x14ac:dyDescent="0.2">
      <c r="B77" s="83"/>
      <c r="C77" s="83"/>
    </row>
    <row r="82" ht="15.75" customHeight="1" x14ac:dyDescent="0.2"/>
    <row r="86" ht="30" customHeight="1" x14ac:dyDescent="0.2"/>
    <row r="107" ht="30" customHeight="1" x14ac:dyDescent="0.2"/>
    <row r="108" ht="15" customHeight="1" x14ac:dyDescent="0.2"/>
  </sheetData>
  <mergeCells count="7">
    <mergeCell ref="B6:D6"/>
    <mergeCell ref="B5:D5"/>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2"/>
  <sheetViews>
    <sheetView zoomScale="130" zoomScaleNormal="130" workbookViewId="0">
      <selection activeCell="H9" sqref="H9"/>
    </sheetView>
  </sheetViews>
  <sheetFormatPr defaultRowHeight="12.75" x14ac:dyDescent="0.2"/>
  <cols>
    <col min="1" max="1" width="4.28515625" customWidth="1"/>
    <col min="2" max="2" width="48.85546875" customWidth="1"/>
    <col min="3" max="3" width="20.7109375" customWidth="1"/>
    <col min="4" max="4" width="18.8554687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231</v>
      </c>
      <c r="D2" s="65"/>
      <c r="E2" s="65"/>
      <c r="F2" s="6"/>
    </row>
    <row r="3" spans="1:6" ht="15" x14ac:dyDescent="0.25">
      <c r="A3" s="6"/>
      <c r="B3" s="6"/>
      <c r="C3" s="65" t="s">
        <v>42</v>
      </c>
      <c r="D3" s="65"/>
      <c r="E3" s="65"/>
      <c r="F3" s="6"/>
    </row>
    <row r="4" spans="1:6" x14ac:dyDescent="0.2">
      <c r="A4" s="3"/>
      <c r="B4" s="3"/>
      <c r="C4" s="3"/>
      <c r="D4" s="3"/>
      <c r="E4" s="3"/>
      <c r="F4" s="3"/>
    </row>
    <row r="5" spans="1:6" ht="15.75" customHeight="1" x14ac:dyDescent="0.25">
      <c r="A5" s="192" t="s">
        <v>43</v>
      </c>
      <c r="B5" s="192"/>
      <c r="C5" s="192"/>
      <c r="D5" s="192"/>
      <c r="E5" s="121"/>
      <c r="F5" s="121"/>
    </row>
    <row r="6" spans="1:6" ht="15.75" customHeight="1" x14ac:dyDescent="0.25">
      <c r="A6" s="192"/>
      <c r="B6" s="192"/>
      <c r="C6" s="192"/>
      <c r="D6" s="192"/>
      <c r="E6" s="110"/>
      <c r="F6" s="110"/>
    </row>
    <row r="7" spans="1:6" ht="15.75" customHeight="1" x14ac:dyDescent="0.25">
      <c r="A7" s="62"/>
      <c r="B7" s="62"/>
      <c r="C7" s="62"/>
      <c r="D7" s="62"/>
      <c r="E7" s="62"/>
      <c r="F7" s="62"/>
    </row>
    <row r="8" spans="1:6" ht="15" customHeight="1" x14ac:dyDescent="0.25">
      <c r="A8" s="11"/>
      <c r="B8" s="11"/>
      <c r="C8" s="11"/>
      <c r="D8" s="55" t="s">
        <v>12</v>
      </c>
      <c r="E8" s="193"/>
      <c r="F8" s="194"/>
    </row>
    <row r="9" spans="1:6" ht="13.5" customHeight="1" x14ac:dyDescent="0.2">
      <c r="A9" s="199" t="s">
        <v>9</v>
      </c>
      <c r="B9" s="199" t="s">
        <v>17</v>
      </c>
      <c r="C9" s="204" t="s">
        <v>2</v>
      </c>
      <c r="D9" s="201" t="s">
        <v>29</v>
      </c>
    </row>
    <row r="10" spans="1:6" ht="18.75" customHeight="1" x14ac:dyDescent="0.2">
      <c r="A10" s="199"/>
      <c r="B10" s="199"/>
      <c r="C10" s="205"/>
      <c r="D10" s="202"/>
    </row>
    <row r="11" spans="1:6" ht="15" customHeight="1" x14ac:dyDescent="0.2">
      <c r="A11" s="199"/>
      <c r="B11" s="199"/>
      <c r="C11" s="206"/>
      <c r="D11" s="203"/>
    </row>
    <row r="12" spans="1:6" ht="15" x14ac:dyDescent="0.2">
      <c r="A12" s="111">
        <v>1</v>
      </c>
      <c r="B12" s="111">
        <v>2</v>
      </c>
      <c r="C12" s="111">
        <v>3</v>
      </c>
      <c r="D12" s="111">
        <v>4</v>
      </c>
    </row>
    <row r="13" spans="1:6" ht="14.25" x14ac:dyDescent="0.2">
      <c r="A13" s="77">
        <v>1</v>
      </c>
      <c r="B13" s="157" t="s">
        <v>136</v>
      </c>
      <c r="C13" s="85">
        <f>C14</f>
        <v>63.758000000000003</v>
      </c>
      <c r="D13" s="85">
        <f>D14</f>
        <v>66.896000000000001</v>
      </c>
    </row>
    <row r="14" spans="1:6" ht="15" x14ac:dyDescent="0.2">
      <c r="A14" s="78"/>
      <c r="B14" s="79" t="s">
        <v>33</v>
      </c>
      <c r="C14" s="111">
        <v>63.758000000000003</v>
      </c>
      <c r="D14" s="111">
        <v>66.896000000000001</v>
      </c>
    </row>
    <row r="15" spans="1:6" ht="14.25" x14ac:dyDescent="0.2">
      <c r="A15" s="77">
        <v>2</v>
      </c>
      <c r="B15" s="80" t="s">
        <v>137</v>
      </c>
      <c r="C15" s="85">
        <f>C16</f>
        <v>51</v>
      </c>
      <c r="D15" s="85">
        <f>D16</f>
        <v>49.8</v>
      </c>
    </row>
    <row r="16" spans="1:6" ht="15" x14ac:dyDescent="0.2">
      <c r="A16" s="78"/>
      <c r="B16" s="79" t="s">
        <v>33</v>
      </c>
      <c r="C16" s="141">
        <v>51</v>
      </c>
      <c r="D16" s="141">
        <v>49.8</v>
      </c>
    </row>
    <row r="17" spans="1:4" ht="14.25" x14ac:dyDescent="0.2">
      <c r="A17" s="77">
        <v>3</v>
      </c>
      <c r="B17" s="80" t="s">
        <v>98</v>
      </c>
      <c r="C17" s="85">
        <f>C18</f>
        <v>13.3</v>
      </c>
      <c r="D17" s="85">
        <f>D18</f>
        <v>12.7</v>
      </c>
    </row>
    <row r="18" spans="1:4" ht="15" x14ac:dyDescent="0.2">
      <c r="A18" s="78"/>
      <c r="B18" s="79" t="s">
        <v>33</v>
      </c>
      <c r="C18" s="141">
        <v>13.3</v>
      </c>
      <c r="D18" s="141">
        <v>12.7</v>
      </c>
    </row>
    <row r="19" spans="1:4" ht="14.25" x14ac:dyDescent="0.2">
      <c r="A19" s="77">
        <v>4</v>
      </c>
      <c r="B19" s="80" t="s">
        <v>57</v>
      </c>
      <c r="C19" s="85">
        <f>C20+C21</f>
        <v>127.934</v>
      </c>
      <c r="D19" s="85">
        <f>D20+D21</f>
        <v>70.942000000000007</v>
      </c>
    </row>
    <row r="20" spans="1:4" ht="15" x14ac:dyDescent="0.2">
      <c r="A20" s="78"/>
      <c r="B20" s="79" t="s">
        <v>33</v>
      </c>
      <c r="C20" s="111">
        <v>61.933999999999997</v>
      </c>
      <c r="D20" s="111">
        <v>60.942</v>
      </c>
    </row>
    <row r="21" spans="1:4" ht="15" x14ac:dyDescent="0.2">
      <c r="A21" s="78"/>
      <c r="B21" s="15" t="s">
        <v>172</v>
      </c>
      <c r="C21" s="141">
        <v>66</v>
      </c>
      <c r="D21" s="141">
        <v>10</v>
      </c>
    </row>
    <row r="22" spans="1:4" ht="14.25" x14ac:dyDescent="0.2">
      <c r="A22" s="77">
        <v>5</v>
      </c>
      <c r="B22" s="159" t="s">
        <v>138</v>
      </c>
      <c r="C22" s="85">
        <f>C23</f>
        <v>5.4470000000000001</v>
      </c>
      <c r="D22" s="85">
        <f>D23</f>
        <v>5.4470000000000001</v>
      </c>
    </row>
    <row r="23" spans="1:4" ht="15" x14ac:dyDescent="0.2">
      <c r="A23" s="78"/>
      <c r="B23" s="79" t="s">
        <v>33</v>
      </c>
      <c r="C23" s="111">
        <v>5.4470000000000001</v>
      </c>
      <c r="D23" s="111">
        <v>5.4470000000000001</v>
      </c>
    </row>
    <row r="24" spans="1:4" ht="14.25" x14ac:dyDescent="0.2">
      <c r="A24" s="122">
        <v>6</v>
      </c>
      <c r="B24" s="82" t="s">
        <v>58</v>
      </c>
      <c r="C24" s="85">
        <f>C19+C17+C15+C13+C22</f>
        <v>261.43900000000002</v>
      </c>
      <c r="D24" s="85">
        <f>D19+D17+D15+D13+D22</f>
        <v>205.78500000000003</v>
      </c>
    </row>
    <row r="25" spans="1:4" ht="15" x14ac:dyDescent="0.25">
      <c r="A25" s="81"/>
      <c r="B25" s="79" t="s">
        <v>34</v>
      </c>
      <c r="C25" s="141">
        <f>C20+C18+C16+C14+C23</f>
        <v>195.43899999999999</v>
      </c>
      <c r="D25" s="141">
        <f>D20+D18+D16+D14+D23</f>
        <v>195.785</v>
      </c>
    </row>
    <row r="26" spans="1:4" ht="15" x14ac:dyDescent="0.25">
      <c r="A26" s="169"/>
      <c r="B26" s="15" t="s">
        <v>172</v>
      </c>
      <c r="C26" s="96">
        <f>C21</f>
        <v>66</v>
      </c>
      <c r="D26" s="96">
        <f>D21</f>
        <v>10</v>
      </c>
    </row>
    <row r="36" spans="10:10" ht="30" customHeight="1" x14ac:dyDescent="0.2"/>
    <row r="41" spans="10:10" x14ac:dyDescent="0.2">
      <c r="J41" s="8"/>
    </row>
    <row r="42" spans="10:10" ht="30" customHeight="1" x14ac:dyDescent="0.2"/>
    <row r="56" ht="18" customHeight="1" x14ac:dyDescent="0.2"/>
    <row r="58" ht="15" customHeight="1" x14ac:dyDescent="0.2"/>
    <row r="64" ht="16.5" customHeight="1" x14ac:dyDescent="0.2"/>
    <row r="65" ht="16.5" customHeight="1" x14ac:dyDescent="0.2"/>
    <row r="68" ht="17.25" customHeight="1" x14ac:dyDescent="0.2"/>
    <row r="71" ht="16.5" customHeight="1" x14ac:dyDescent="0.2"/>
    <row r="76" ht="15.75" customHeight="1" x14ac:dyDescent="0.2"/>
    <row r="80" ht="30" customHeight="1" x14ac:dyDescent="0.2"/>
    <row r="101" ht="30" customHeight="1" x14ac:dyDescent="0.2"/>
    <row r="102" ht="15" customHeight="1" x14ac:dyDescent="0.2"/>
  </sheetData>
  <mergeCells count="6">
    <mergeCell ref="A5:D6"/>
    <mergeCell ref="E8:F8"/>
    <mergeCell ref="A9:A11"/>
    <mergeCell ref="B9:B11"/>
    <mergeCell ref="C9:C11"/>
    <mergeCell ref="D9:D11"/>
  </mergeCells>
  <pageMargins left="0.74803149606299213" right="0.19685039370078741" top="0.59055118110236227" bottom="0.35433070866141736"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94"/>
  <sheetViews>
    <sheetView tabSelected="1" zoomScale="130" zoomScaleNormal="130" workbookViewId="0">
      <selection activeCell="C2" sqref="C2"/>
    </sheetView>
  </sheetViews>
  <sheetFormatPr defaultRowHeight="12.75" x14ac:dyDescent="0.2"/>
  <cols>
    <col min="1" max="1" width="4.28515625" customWidth="1"/>
    <col min="2" max="2" width="49.7109375" customWidth="1"/>
    <col min="3" max="3" width="17.42578125" customWidth="1"/>
    <col min="4" max="4" width="21.42578125" customWidth="1"/>
    <col min="5" max="5" width="12.42578125" customWidth="1"/>
    <col min="6" max="6" width="7.28515625" customWidth="1"/>
    <col min="7" max="7" width="10.5703125" bestFit="1" customWidth="1"/>
  </cols>
  <sheetData>
    <row r="1" spans="1:6" ht="15" x14ac:dyDescent="0.25">
      <c r="A1" s="6"/>
      <c r="B1" s="6"/>
      <c r="C1" s="65" t="s">
        <v>0</v>
      </c>
      <c r="D1" s="65"/>
      <c r="E1" s="65"/>
      <c r="F1" s="6"/>
    </row>
    <row r="2" spans="1:6" ht="16.5" customHeight="1" x14ac:dyDescent="0.25">
      <c r="A2" s="6"/>
      <c r="B2" s="6"/>
      <c r="C2" s="65" t="s">
        <v>230</v>
      </c>
      <c r="D2" s="65"/>
      <c r="E2" s="65"/>
      <c r="F2" s="6"/>
    </row>
    <row r="3" spans="1:6" ht="15" x14ac:dyDescent="0.25">
      <c r="A3" s="6"/>
      <c r="B3" s="6"/>
      <c r="C3" s="65" t="s">
        <v>212</v>
      </c>
      <c r="D3" s="65"/>
      <c r="E3" s="65"/>
      <c r="F3" s="6"/>
    </row>
    <row r="4" spans="1:6" x14ac:dyDescent="0.2">
      <c r="A4" s="3"/>
      <c r="B4" s="3"/>
      <c r="C4" s="3"/>
      <c r="D4" s="3"/>
      <c r="E4" s="3"/>
      <c r="F4" s="3"/>
    </row>
    <row r="5" spans="1:6" ht="15.75" customHeight="1" x14ac:dyDescent="0.25">
      <c r="A5" s="121"/>
      <c r="B5" s="192" t="s">
        <v>213</v>
      </c>
      <c r="C5" s="192"/>
      <c r="D5" s="192"/>
      <c r="E5" s="121"/>
      <c r="F5" s="121"/>
    </row>
    <row r="6" spans="1:6" ht="15.75" customHeight="1" x14ac:dyDescent="0.25">
      <c r="A6" s="121"/>
      <c r="B6" s="121"/>
      <c r="C6" s="121"/>
      <c r="D6" s="121"/>
      <c r="E6" s="110"/>
      <c r="F6" s="110"/>
    </row>
    <row r="7" spans="1:6" ht="15" customHeight="1" x14ac:dyDescent="0.25">
      <c r="A7" s="11"/>
      <c r="B7" s="11"/>
      <c r="C7" s="11"/>
      <c r="D7" s="55" t="s">
        <v>12</v>
      </c>
      <c r="E7" s="193"/>
      <c r="F7" s="194"/>
    </row>
    <row r="8" spans="1:6" ht="13.5" customHeight="1" x14ac:dyDescent="0.2">
      <c r="A8" s="199" t="s">
        <v>9</v>
      </c>
      <c r="B8" s="199" t="s">
        <v>17</v>
      </c>
      <c r="C8" s="204" t="s">
        <v>2</v>
      </c>
      <c r="D8" s="201" t="s">
        <v>29</v>
      </c>
    </row>
    <row r="9" spans="1:6" ht="18.75" customHeight="1" x14ac:dyDescent="0.2">
      <c r="A9" s="199"/>
      <c r="B9" s="199"/>
      <c r="C9" s="205"/>
      <c r="D9" s="202"/>
    </row>
    <row r="10" spans="1:6" ht="9" customHeight="1" x14ac:dyDescent="0.2">
      <c r="A10" s="199"/>
      <c r="B10" s="199"/>
      <c r="C10" s="206"/>
      <c r="D10" s="203"/>
    </row>
    <row r="11" spans="1:6" ht="15" x14ac:dyDescent="0.2">
      <c r="A11" s="111">
        <v>1</v>
      </c>
      <c r="B11" s="111">
        <v>2</v>
      </c>
      <c r="C11" s="111">
        <v>3</v>
      </c>
      <c r="D11" s="111">
        <v>4</v>
      </c>
    </row>
    <row r="12" spans="1:6" ht="14.25" x14ac:dyDescent="0.2">
      <c r="A12" s="123" t="s">
        <v>16</v>
      </c>
      <c r="B12" s="80" t="s">
        <v>214</v>
      </c>
      <c r="C12" s="85">
        <f>C13</f>
        <v>73.599999999999994</v>
      </c>
      <c r="D12" s="85">
        <f>D13</f>
        <v>0</v>
      </c>
    </row>
    <row r="13" spans="1:6" ht="14.25" x14ac:dyDescent="0.2">
      <c r="A13" s="123" t="s">
        <v>215</v>
      </c>
      <c r="B13" s="186" t="s">
        <v>7</v>
      </c>
      <c r="C13" s="85">
        <f>C14</f>
        <v>73.599999999999994</v>
      </c>
      <c r="D13" s="85">
        <f>D14</f>
        <v>0</v>
      </c>
    </row>
    <row r="14" spans="1:6" ht="30" x14ac:dyDescent="0.25">
      <c r="A14" s="187" t="s">
        <v>216</v>
      </c>
      <c r="B14" s="188" t="s">
        <v>217</v>
      </c>
      <c r="C14" s="151">
        <v>73.599999999999994</v>
      </c>
      <c r="D14" s="151"/>
    </row>
    <row r="15" spans="1:6" ht="17.25" customHeight="1" x14ac:dyDescent="0.2">
      <c r="A15" s="123" t="s">
        <v>65</v>
      </c>
      <c r="B15" s="186" t="s">
        <v>218</v>
      </c>
      <c r="C15" s="142">
        <f>C16</f>
        <v>-73.599999999999994</v>
      </c>
      <c r="D15" s="142">
        <f>D16</f>
        <v>0</v>
      </c>
    </row>
    <row r="16" spans="1:6" ht="14.25" x14ac:dyDescent="0.2">
      <c r="A16" s="123" t="s">
        <v>219</v>
      </c>
      <c r="B16" s="186" t="s">
        <v>7</v>
      </c>
      <c r="C16" s="142">
        <f>C17</f>
        <v>-73.599999999999994</v>
      </c>
      <c r="D16" s="142">
        <f>D17</f>
        <v>0</v>
      </c>
    </row>
    <row r="17" spans="1:4" ht="30" x14ac:dyDescent="0.25">
      <c r="A17" s="64" t="s">
        <v>220</v>
      </c>
      <c r="B17" s="189" t="s">
        <v>217</v>
      </c>
      <c r="C17" s="151">
        <v>-73.599999999999994</v>
      </c>
      <c r="D17" s="151"/>
    </row>
    <row r="18" spans="1:4" ht="14.25" x14ac:dyDescent="0.2">
      <c r="A18" s="169"/>
      <c r="B18" s="57" t="s">
        <v>11</v>
      </c>
      <c r="C18" s="137">
        <f>C12+C16</f>
        <v>0</v>
      </c>
      <c r="D18" s="137">
        <f>D12+D16</f>
        <v>0</v>
      </c>
    </row>
    <row r="19" spans="1:4" x14ac:dyDescent="0.2">
      <c r="B19" s="83"/>
      <c r="C19" s="83"/>
    </row>
    <row r="28" spans="1:4" ht="30" customHeight="1" x14ac:dyDescent="0.2"/>
    <row r="33" spans="10:10" x14ac:dyDescent="0.2">
      <c r="J33" s="8"/>
    </row>
    <row r="34" spans="10:10" ht="30" customHeight="1" x14ac:dyDescent="0.2"/>
    <row r="48" spans="10:10" ht="18" customHeight="1" x14ac:dyDescent="0.2"/>
    <row r="50" ht="15" customHeight="1" x14ac:dyDescent="0.2"/>
    <row r="56" ht="16.5" customHeight="1" x14ac:dyDescent="0.2"/>
    <row r="57" ht="16.5" customHeight="1" x14ac:dyDescent="0.2"/>
    <row r="60" ht="17.25" customHeight="1" x14ac:dyDescent="0.2"/>
    <row r="63" ht="16.5" customHeight="1" x14ac:dyDescent="0.2"/>
    <row r="68" ht="15.75" customHeight="1" x14ac:dyDescent="0.2"/>
    <row r="72" ht="30" customHeight="1" x14ac:dyDescent="0.2"/>
    <row r="93" ht="30" customHeight="1" x14ac:dyDescent="0.2"/>
    <row r="94" ht="15" customHeight="1" x14ac:dyDescent="0.2"/>
  </sheetData>
  <mergeCells count="6">
    <mergeCell ref="B5:D5"/>
    <mergeCell ref="E7:F7"/>
    <mergeCell ref="A8:A10"/>
    <mergeCell ref="B8:B10"/>
    <mergeCell ref="C8:C10"/>
    <mergeCell ref="D8:D10"/>
  </mergeCells>
  <pageMargins left="0.74803149606299213" right="0.19685039370078741" top="0.59055118110236227" bottom="0.35433070866141736"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8</vt:i4>
      </vt:variant>
    </vt:vector>
  </HeadingPairs>
  <TitlesOfParts>
    <vt:vector size="16" baseType="lpstr">
      <vt:lpstr>1 priedas</vt:lpstr>
      <vt:lpstr>2 priedas</vt:lpstr>
      <vt:lpstr>3 priedas</vt:lpstr>
      <vt:lpstr>4 priedas</vt:lpstr>
      <vt:lpstr>5 priedas</vt:lpstr>
      <vt:lpstr>6 priedas</vt:lpstr>
      <vt:lpstr>7 priedas</vt:lpstr>
      <vt:lpstr>8 priedas</vt:lpstr>
      <vt:lpstr>'1 priedas'!Print_Area</vt:lpstr>
      <vt:lpstr>'2 priedas'!Print_Area</vt:lpstr>
      <vt:lpstr>'3 priedas'!Print_Area</vt:lpstr>
      <vt:lpstr>'4 priedas'!Print_Area</vt:lpstr>
      <vt:lpstr>'5 priedas'!Print_Area</vt:lpstr>
      <vt:lpstr>'6 priedas'!Print_Area</vt:lpstr>
      <vt:lpstr>'7 priedas'!Print_Area</vt:lpstr>
      <vt:lpstr>'8 priedas'!Print_Area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Edita</dc:creator>
  <cp:lastModifiedBy>Reda Pilelienė</cp:lastModifiedBy>
  <cp:lastPrinted>2023-11-27T11:25:18Z</cp:lastPrinted>
  <dcterms:created xsi:type="dcterms:W3CDTF">2009-01-12T06:33:21Z</dcterms:created>
  <dcterms:modified xsi:type="dcterms:W3CDTF">2023-11-27T11:25:26Z</dcterms:modified>
</cp:coreProperties>
</file>