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20" yWindow="780" windowWidth="29040" windowHeight="15540" activeTab="6"/>
  </bookViews>
  <sheets>
    <sheet name="1 priedas" sheetId="18" r:id="rId1"/>
    <sheet name="2 priedas" sheetId="23" r:id="rId2"/>
    <sheet name="3 priedas" sheetId="20" r:id="rId3"/>
    <sheet name="4 priedas" sheetId="22" r:id="rId4"/>
    <sheet name="5 priedas" sheetId="16" r:id="rId5"/>
    <sheet name="6 priedas" sheetId="17" r:id="rId6"/>
    <sheet name="7 priedas" sheetId="21" r:id="rId7"/>
    <sheet name="Lapas1" sheetId="2" r:id="rId8"/>
  </sheets>
  <calcPr calcId="145621"/>
</workbook>
</file>

<file path=xl/calcChain.xml><?xml version="1.0" encoding="utf-8"?>
<calcChain xmlns="http://schemas.openxmlformats.org/spreadsheetml/2006/main">
  <c r="D42" i="20" l="1"/>
  <c r="C31" i="16"/>
  <c r="C10" i="18" l="1"/>
  <c r="E49" i="20"/>
  <c r="F49" i="20"/>
  <c r="D49" i="20"/>
  <c r="F14" i="20"/>
  <c r="E32" i="20"/>
  <c r="F32" i="20"/>
  <c r="D32" i="20"/>
  <c r="C32" i="20" s="1"/>
  <c r="C33" i="20"/>
  <c r="E18" i="22" l="1"/>
  <c r="F18" i="22"/>
  <c r="D18" i="22"/>
  <c r="D15" i="22"/>
  <c r="C15" i="22" s="1"/>
  <c r="D16" i="22"/>
  <c r="C16" i="22" s="1"/>
  <c r="C17" i="22"/>
  <c r="E52" i="20" l="1"/>
  <c r="F52" i="20"/>
  <c r="D52" i="20"/>
  <c r="E22" i="20"/>
  <c r="F22" i="20"/>
  <c r="D22" i="20"/>
  <c r="C24" i="20"/>
  <c r="C52" i="20" l="1"/>
  <c r="D51" i="20"/>
  <c r="D48" i="20"/>
  <c r="E15" i="20" l="1"/>
  <c r="F15" i="20"/>
  <c r="D15" i="20"/>
  <c r="E48" i="20"/>
  <c r="F48" i="20"/>
  <c r="E50" i="20"/>
  <c r="F50" i="20"/>
  <c r="D50" i="20"/>
  <c r="E51" i="20"/>
  <c r="F51" i="20"/>
  <c r="E27" i="20"/>
  <c r="E14" i="20" s="1"/>
  <c r="F27" i="20"/>
  <c r="D27" i="20"/>
  <c r="D14" i="20" s="1"/>
  <c r="C31" i="20"/>
  <c r="E42" i="20"/>
  <c r="F42" i="20"/>
  <c r="C29" i="20"/>
  <c r="E32" i="16" l="1"/>
  <c r="F32" i="16"/>
  <c r="D32" i="16"/>
  <c r="C17" i="16"/>
  <c r="C14" i="16"/>
  <c r="C13" i="16"/>
  <c r="C21" i="16"/>
  <c r="C22" i="16"/>
  <c r="C23" i="16"/>
  <c r="C24" i="16"/>
  <c r="C29" i="16"/>
  <c r="C30" i="16" l="1"/>
  <c r="D59" i="17" l="1"/>
  <c r="E61" i="17"/>
  <c r="F61" i="17"/>
  <c r="D61" i="17"/>
  <c r="E60" i="17"/>
  <c r="F60" i="17"/>
  <c r="D60" i="17"/>
  <c r="E62" i="17"/>
  <c r="F62" i="17"/>
  <c r="D62" i="17"/>
  <c r="E21" i="17"/>
  <c r="F21" i="17"/>
  <c r="D21" i="17"/>
  <c r="C25" i="17"/>
  <c r="E56" i="17"/>
  <c r="F56" i="17"/>
  <c r="D56" i="17"/>
  <c r="E54" i="17"/>
  <c r="F54" i="17"/>
  <c r="D54" i="17"/>
  <c r="C55" i="17"/>
  <c r="C57" i="17"/>
  <c r="E42" i="17"/>
  <c r="F42" i="17"/>
  <c r="D42" i="17"/>
  <c r="C43" i="17"/>
  <c r="E28" i="17"/>
  <c r="F28" i="17"/>
  <c r="D28" i="17"/>
  <c r="C31" i="17"/>
  <c r="E26" i="17"/>
  <c r="F26" i="17"/>
  <c r="D26" i="17"/>
  <c r="C27" i="17"/>
  <c r="C20" i="17"/>
  <c r="E17" i="17"/>
  <c r="F17" i="17"/>
  <c r="D17" i="17"/>
  <c r="E15" i="17"/>
  <c r="F15" i="17"/>
  <c r="D15" i="17"/>
  <c r="E13" i="17"/>
  <c r="F13" i="17"/>
  <c r="D13" i="17"/>
  <c r="C14" i="17"/>
  <c r="C16" i="17"/>
  <c r="C13" i="17" l="1"/>
  <c r="C15" i="17"/>
  <c r="C26" i="17"/>
  <c r="C42" i="17"/>
  <c r="C62" i="17"/>
  <c r="C56" i="17"/>
  <c r="C54" i="17"/>
  <c r="E22" i="23" l="1"/>
  <c r="F22" i="23"/>
  <c r="D22" i="23"/>
  <c r="E37" i="17"/>
  <c r="F37" i="17"/>
  <c r="D37" i="17"/>
  <c r="E34" i="17"/>
  <c r="F34" i="17"/>
  <c r="D34" i="17"/>
  <c r="C24" i="17"/>
  <c r="E59" i="17"/>
  <c r="F59" i="17"/>
  <c r="E48" i="17"/>
  <c r="F48" i="17"/>
  <c r="D48" i="17"/>
  <c r="E38" i="20" l="1"/>
  <c r="E37" i="20" s="1"/>
  <c r="F38" i="20"/>
  <c r="F37" i="20" s="1"/>
  <c r="D38" i="20"/>
  <c r="C39" i="20"/>
  <c r="C38" i="20" l="1"/>
  <c r="D37" i="20"/>
  <c r="C37" i="20" s="1"/>
  <c r="C21" i="23"/>
  <c r="C20" i="23"/>
  <c r="C19" i="23"/>
  <c r="C18" i="23"/>
  <c r="C17" i="23"/>
  <c r="C16" i="23"/>
  <c r="C15" i="23"/>
  <c r="C14" i="23"/>
  <c r="C22" i="23" l="1"/>
  <c r="C60" i="17"/>
  <c r="E44" i="17"/>
  <c r="F44" i="17"/>
  <c r="D44" i="17"/>
  <c r="C47" i="17"/>
  <c r="E32" i="17" l="1"/>
  <c r="F32" i="17"/>
  <c r="D32" i="17"/>
  <c r="C33" i="17"/>
  <c r="C32" i="17" l="1"/>
  <c r="E20" i="20"/>
  <c r="E19" i="20" s="1"/>
  <c r="F20" i="20"/>
  <c r="F19" i="20" s="1"/>
  <c r="D20" i="20"/>
  <c r="C21" i="20"/>
  <c r="C20" i="20" l="1"/>
  <c r="D19" i="20"/>
  <c r="E25" i="20"/>
  <c r="F25" i="20"/>
  <c r="D25" i="20"/>
  <c r="E51" i="17"/>
  <c r="E58" i="17" s="1"/>
  <c r="F51" i="17"/>
  <c r="F58" i="17" s="1"/>
  <c r="D51" i="17"/>
  <c r="D58" i="17" s="1"/>
  <c r="C19" i="20" l="1"/>
  <c r="E13" i="22"/>
  <c r="F13" i="22"/>
  <c r="D13" i="22"/>
  <c r="C16" i="20" l="1"/>
  <c r="E40" i="20" l="1"/>
  <c r="F40" i="20"/>
  <c r="D40" i="20"/>
  <c r="E15" i="21"/>
  <c r="F15" i="21"/>
  <c r="D15" i="21"/>
  <c r="E18" i="21"/>
  <c r="F18" i="21"/>
  <c r="D18" i="21"/>
  <c r="E13" i="21"/>
  <c r="F13" i="21"/>
  <c r="D13" i="21"/>
  <c r="C14" i="21"/>
  <c r="C13" i="21" l="1"/>
  <c r="C18" i="20" l="1"/>
  <c r="C13" i="18" l="1"/>
  <c r="C16" i="18" s="1"/>
  <c r="C23" i="17" l="1"/>
  <c r="C19" i="17"/>
  <c r="C44" i="17"/>
  <c r="C45" i="17"/>
  <c r="C46" i="17"/>
  <c r="C48" i="17"/>
  <c r="C49" i="17"/>
  <c r="C50" i="17"/>
  <c r="C51" i="17"/>
  <c r="C52" i="17"/>
  <c r="C53" i="17"/>
  <c r="C25" i="16" l="1"/>
  <c r="C26" i="16"/>
  <c r="C27" i="16"/>
  <c r="C28" i="16"/>
  <c r="C16" i="16" l="1"/>
  <c r="C19" i="16"/>
  <c r="C49" i="20" l="1"/>
  <c r="C26" i="20"/>
  <c r="E17" i="21" l="1"/>
  <c r="F17" i="21"/>
  <c r="D17" i="21"/>
  <c r="C18" i="17"/>
  <c r="C22" i="17"/>
  <c r="C29" i="17"/>
  <c r="C34" i="17"/>
  <c r="C36" i="17"/>
  <c r="C38" i="17"/>
  <c r="C40" i="17"/>
  <c r="C35" i="17" l="1"/>
  <c r="C41" i="17"/>
  <c r="C61" i="17"/>
  <c r="C28" i="17"/>
  <c r="C39" i="17"/>
  <c r="C37" i="17"/>
  <c r="C17" i="17"/>
  <c r="C30" i="17"/>
  <c r="C21" i="17"/>
  <c r="C23" i="20"/>
  <c r="C28" i="20" l="1"/>
  <c r="E35" i="20"/>
  <c r="E34" i="20" s="1"/>
  <c r="F35" i="20"/>
  <c r="F34" i="20" s="1"/>
  <c r="D35" i="20"/>
  <c r="D34" i="20" s="1"/>
  <c r="D46" i="20" s="1"/>
  <c r="C36" i="20"/>
  <c r="C34" i="20" l="1"/>
  <c r="C35" i="20"/>
  <c r="C18" i="21"/>
  <c r="C16" i="21"/>
  <c r="C30" i="20" l="1"/>
  <c r="C13" i="22" l="1"/>
  <c r="C14" i="22"/>
  <c r="C15" i="20" l="1"/>
  <c r="C17" i="20"/>
  <c r="C45" i="20" l="1"/>
  <c r="C18" i="22" l="1"/>
  <c r="F46" i="20" l="1"/>
  <c r="E46" i="20"/>
  <c r="C22" i="20"/>
  <c r="C20" i="16" l="1"/>
  <c r="C18" i="16"/>
  <c r="C27" i="20" l="1"/>
  <c r="C15" i="21" l="1"/>
  <c r="C17" i="21" l="1"/>
  <c r="C41" i="20"/>
  <c r="C40" i="20" l="1"/>
  <c r="C48" i="20"/>
  <c r="C44" i="20"/>
  <c r="C43" i="20"/>
  <c r="C50" i="20" l="1"/>
  <c r="C25" i="20"/>
  <c r="C42" i="20"/>
  <c r="C51" i="20"/>
  <c r="C46" i="20" l="1"/>
  <c r="C14" i="20"/>
  <c r="C58" i="17" l="1"/>
  <c r="C59" i="17" l="1"/>
  <c r="C15" i="16" l="1"/>
  <c r="C32" i="16" s="1"/>
</calcChain>
</file>

<file path=xl/sharedStrings.xml><?xml version="1.0" encoding="utf-8"?>
<sst xmlns="http://schemas.openxmlformats.org/spreadsheetml/2006/main" count="283" uniqueCount="178">
  <si>
    <t>Kretingos rajono savivaldybės tarybos</t>
  </si>
  <si>
    <t>Eil.Nr.</t>
  </si>
  <si>
    <t>Iš viso</t>
  </si>
  <si>
    <t>Iš jų:</t>
  </si>
  <si>
    <t>išlaidoms</t>
  </si>
  <si>
    <t>turtui įsigyti</t>
  </si>
  <si>
    <t>iš viso</t>
  </si>
  <si>
    <t>Savivaldybės savarankiškoms funkcijoms finansuoti</t>
  </si>
  <si>
    <t xml:space="preserve">     iš jų:</t>
  </si>
  <si>
    <t xml:space="preserve"> Asignavimų valdytojo ir programos pavadinimas</t>
  </si>
  <si>
    <t>Savivaldybės administracijos direktorius</t>
  </si>
  <si>
    <t>iš jų darbo užmokesčiui</t>
  </si>
  <si>
    <t>3 priedas</t>
  </si>
  <si>
    <t>9.1.</t>
  </si>
  <si>
    <t>Eil. Nr.</t>
  </si>
  <si>
    <t>Pajamų pavadinimas</t>
  </si>
  <si>
    <t>Iš viso:</t>
  </si>
  <si>
    <t xml:space="preserve">       pagal asignavimų valdytojus ir programas pakeitimai </t>
  </si>
  <si>
    <t xml:space="preserve">                                   (padidinta + , - sumažinta -)</t>
  </si>
  <si>
    <t xml:space="preserve">                         finansavimo šaltinių pakeitimai (padidinta +, sumažinta -)</t>
  </si>
  <si>
    <t>(tūkst. Eur)</t>
  </si>
  <si>
    <t xml:space="preserve">            ( tūkst. Eur)</t>
  </si>
  <si>
    <r>
      <rPr>
        <b/>
        <sz val="11"/>
        <rFont val="Times New Roman"/>
        <family val="1"/>
        <charset val="186"/>
      </rPr>
      <t>9</t>
    </r>
    <r>
      <rPr>
        <sz val="11"/>
        <rFont val="Times New Roman"/>
        <family val="1"/>
        <charset val="186"/>
      </rPr>
      <t>.</t>
    </r>
  </si>
  <si>
    <t xml:space="preserve">                                                                               Kretingos rajono savivaldybės tarybos</t>
  </si>
  <si>
    <t xml:space="preserve">                                                                               1 priedas</t>
  </si>
  <si>
    <t>2.5.</t>
  </si>
  <si>
    <t>Vietinio ūkio ir turto valdymo programa (Nr. 05)</t>
  </si>
  <si>
    <t xml:space="preserve">2020 metų Kretingos  rajono  savivaldybės  biudžeto  pajamų ir  kitų </t>
  </si>
  <si>
    <t>2020 metų Kretingos rajono savivaldybės biudžeto asignavimų</t>
  </si>
  <si>
    <t>2.</t>
  </si>
  <si>
    <t xml:space="preserve">2020 metų specialios tikslinės dotacijos ugdymo reikmėms  lėšų paskirstymas </t>
  </si>
  <si>
    <t>Asignavimų valdytojai–įstaigų vadovai</t>
  </si>
  <si>
    <t>iš jų: darbo užmokesčiui</t>
  </si>
  <si>
    <t>Iš viso speciali tikslinė dotacija:</t>
  </si>
  <si>
    <t>5 priedas</t>
  </si>
  <si>
    <t>savarankiškoms funkcijoms vykdyti</t>
  </si>
  <si>
    <t>Iš viso, iš jų:</t>
  </si>
  <si>
    <t xml:space="preserve">savarankiškoms funkcijoms vykdyti  </t>
  </si>
  <si>
    <t>6 priedas</t>
  </si>
  <si>
    <t>15.</t>
  </si>
  <si>
    <t>8.</t>
  </si>
  <si>
    <t>8.1.</t>
  </si>
  <si>
    <t>8.2.</t>
  </si>
  <si>
    <t>Speciali tikslinė dotacija ugdymo reikmėms finansuoti</t>
  </si>
  <si>
    <t xml:space="preserve">2020 metų Kretingos rajono savivaldybės biudžeto lėšos kultūros ir </t>
  </si>
  <si>
    <t>7 priedas</t>
  </si>
  <si>
    <t>Valstybės biudžeto dotacijos nuosavų lėšų daliai ir kitos valstybės biudžeto lėšos</t>
  </si>
  <si>
    <t>9.6.</t>
  </si>
  <si>
    <t>9.5.</t>
  </si>
  <si>
    <t>6.</t>
  </si>
  <si>
    <t>Kretingos muziejus</t>
  </si>
  <si>
    <t>Iš viso kultūros įstaigose, iš jų:</t>
  </si>
  <si>
    <t>Švietimo programa (Nr. 08) - asignavimų valdytojai (švietimo įstaigų vadovai)</t>
  </si>
  <si>
    <t xml:space="preserve">2020 metų Kretingos rajono savivaldybės biudžeto ir Valstybės biudžeto lėšos </t>
  </si>
  <si>
    <t>2.8.</t>
  </si>
  <si>
    <t>Švietimo programa (Nr. 08)</t>
  </si>
  <si>
    <t>Valstybės biudžeto dotacijos nuosavų lėšų daliai ir kitos valstybės biudžeto lėšos, iš jų:</t>
  </si>
  <si>
    <t>6.1.</t>
  </si>
  <si>
    <t>2.4.</t>
  </si>
  <si>
    <t>Strateginio planavimo ir investicijų programa (Nr. 04)</t>
  </si>
  <si>
    <t>11.</t>
  </si>
  <si>
    <t>Speciali tikslinė dotacija valstybinėms funkcijoms atlikti</t>
  </si>
  <si>
    <t>Speciali tikslinė dotacija valstybinėms (perduotoms savivaldybėms) funkcijoms atlikti, iš jų:</t>
  </si>
  <si>
    <t>4 priedas</t>
  </si>
  <si>
    <t xml:space="preserve">                  (perduotoms savivaldybėms) funkcijoms vykdyti</t>
  </si>
  <si>
    <t>Valtybinės (perduotos savivaldybėms) funkcijos, asignavimų valdytojo pavadinimas</t>
  </si>
  <si>
    <t xml:space="preserve">Iš viso: </t>
  </si>
  <si>
    <t xml:space="preserve">įstaigos pajamos, skirtos veiklos išlaidoms </t>
  </si>
  <si>
    <t>2.1.</t>
  </si>
  <si>
    <t>Bendroji programa (Nr. 01)</t>
  </si>
  <si>
    <t>2.1.8.</t>
  </si>
  <si>
    <t xml:space="preserve">2020 m. Kretingos rajono savivaldybės biudžeto asignavimai valstybinėms </t>
  </si>
  <si>
    <t>1.</t>
  </si>
  <si>
    <t>BENDROJI   PROGRAMA  (NR. 1)</t>
  </si>
  <si>
    <t>2.8.1.</t>
  </si>
  <si>
    <t>Vydmantų lopšelis–darželis „Pasagėlė“</t>
  </si>
  <si>
    <t>2.4.1.</t>
  </si>
  <si>
    <t>Salantų gimnazija</t>
  </si>
  <si>
    <t>Simono Daukanto progimnazija</t>
  </si>
  <si>
    <t>valstybės biudžeto lėšos mokytojų skaičiaus optimizavimui</t>
  </si>
  <si>
    <t>Kultūros programa (Nr. 07) - asignavimų valdytojai (kultūros įstaigų vadovai)</t>
  </si>
  <si>
    <t>9.4.</t>
  </si>
  <si>
    <t>Kretingos rajono švietimo centras</t>
  </si>
  <si>
    <t>Vydmantų gimnazija</t>
  </si>
  <si>
    <t>Rūdaičių mokykla</t>
  </si>
  <si>
    <t>Salantų lopšelis–darželis „Rasa“</t>
  </si>
  <si>
    <t>Lopšelis–darželis „Eglutė“</t>
  </si>
  <si>
    <t>Kretingos rajono  švietimo centras</t>
  </si>
  <si>
    <t>15.12</t>
  </si>
  <si>
    <t>15.13</t>
  </si>
  <si>
    <t>Valstybės biudžeto lėšos ilgalaikių neigiamų COVID-19 pandemijos pasekmių  visuomenės psichikos sveikatai mažinimo veiksmų plane numatytoms veikloms finansuoti</t>
  </si>
  <si>
    <t>Valstybės biudžeto lėšos patirtoms materialinių išteklių teikimo, siekiant šalinti COVID-19 ligos (koronaviruso infekcijos) padarinius ir valdyti jos plitimą esant valstybės lygio ekstremaliai situacijai, išlaidoms kompensuoti</t>
  </si>
  <si>
    <t>mobilizacijai administruoti</t>
  </si>
  <si>
    <t>1.6.</t>
  </si>
  <si>
    <t>Mobilizacijos administravimas</t>
  </si>
  <si>
    <t>2.5.1.</t>
  </si>
  <si>
    <t>2.1.11.</t>
  </si>
  <si>
    <t>8.7</t>
  </si>
  <si>
    <t>M. Valančiaus viešoji biblioteka</t>
  </si>
  <si>
    <t>2.1.7.</t>
  </si>
  <si>
    <t>3.</t>
  </si>
  <si>
    <t xml:space="preserve">Ekonomikos ir biudžeto skyrius (asignavimų valdytojas - savivaldybės administracijos direktorius) </t>
  </si>
  <si>
    <t>3.2.</t>
  </si>
  <si>
    <t>3.2.1.</t>
  </si>
  <si>
    <t>Speciali tikslinė dotacija ugdymo reikmėms finansuoti finansuoti</t>
  </si>
  <si>
    <t>2.2.</t>
  </si>
  <si>
    <t>Seniūnijų programa (Nr. 02)</t>
  </si>
  <si>
    <t>2.2.1.</t>
  </si>
  <si>
    <t>Seniūnijų  veiklos išlaidos, iš jų:</t>
  </si>
  <si>
    <t>Darbėnų seniūnija</t>
  </si>
  <si>
    <t>Viešoji įstaiga Kretingos technologijų ir verslo mokyla (asignavimų valdytojas – Kretingos rajono savivaldybės administracijos direktorius)</t>
  </si>
  <si>
    <t>Jokūbavo Aleksandro Stulginskio mokykla–daugiafunkcis centras</t>
  </si>
  <si>
    <t>Įstaigų pavadinimas</t>
  </si>
  <si>
    <t>Pajamos už ilgalaikio ir trumpalaikio  materialiojo turto nuomą (kodas 10)</t>
  </si>
  <si>
    <t>Įmokos už išlaikymą švietimo, socialinės apsaugos ir kitose įstaigose (kodas 12)</t>
  </si>
  <si>
    <t>Pajamos  už  prekes ir paslaugas (kodas 14)</t>
  </si>
  <si>
    <t>10.</t>
  </si>
  <si>
    <t xml:space="preserve">Salantų gimnazija               </t>
  </si>
  <si>
    <t>12.</t>
  </si>
  <si>
    <t xml:space="preserve">S. Daukanto progimnazija        </t>
  </si>
  <si>
    <t>21.</t>
  </si>
  <si>
    <t>22.</t>
  </si>
  <si>
    <t>27.</t>
  </si>
  <si>
    <t>28.</t>
  </si>
  <si>
    <t>29.</t>
  </si>
  <si>
    <t xml:space="preserve">                                pakeitimai (padidinta + , - sumažinta -)</t>
  </si>
  <si>
    <t xml:space="preserve">Biudžetinių įstaigų  pajamų įmokų į Kretingos rajono savivaldybės 2020 metų biudžetą </t>
  </si>
  <si>
    <t>4.</t>
  </si>
  <si>
    <t>Kretingos rajono savivaldybės priešgaisrinė tarnyba (asignavimų valdytojas–įstaigos vadovas)</t>
  </si>
  <si>
    <t>4.1.</t>
  </si>
  <si>
    <t>4.1.2.</t>
  </si>
  <si>
    <t xml:space="preserve">Savivaldybės savarankiškoms funkcijoms finansuoti </t>
  </si>
  <si>
    <t>Lopšelis–darželis ,,Pasaka“</t>
  </si>
  <si>
    <t xml:space="preserve">Salantų lopšelis–darželis ,,Rasa“ </t>
  </si>
  <si>
    <t>Vydmantų lopšelis–darželis ,,Pasagėlė“</t>
  </si>
  <si>
    <t>Vaikų darželis ,,Eglutė“</t>
  </si>
  <si>
    <t>Mokykla–darželis ,,Žibutė“</t>
  </si>
  <si>
    <t>Salantų lopšelis–darželis ,,Rasa“</t>
  </si>
  <si>
    <t>Vydmantų lopšelis darželis ,,Pasagėlė“</t>
  </si>
  <si>
    <t>Lopšelis–darželis ,,Eglutė“</t>
  </si>
  <si>
    <t>Jurgio Pabrėžos universitetinė gimnazija</t>
  </si>
  <si>
    <t>Darbėnų gimnazija</t>
  </si>
  <si>
    <t>Marijono Daujoto progimnazija</t>
  </si>
  <si>
    <t>Marijos Tiškevičiūtės mokykla</t>
  </si>
  <si>
    <t>Viešoji įstaiga Pranciškonų gimnazija (asignavimų valdytojas – Kretingos rajono savivaldybės administracijos direktorius)</t>
  </si>
  <si>
    <t>Ekonomikos ir biudžeto skyrius (asignavimų valdytojas–Kretingos rajono savivaldybės administracijos direktorius)</t>
  </si>
  <si>
    <t>Mokykla–darželis „Žibutė“</t>
  </si>
  <si>
    <t>Lopšelis–darželis „Ąžuoliukas“</t>
  </si>
  <si>
    <t>Lopšelis–darželis „Žilvitis“</t>
  </si>
  <si>
    <t>Viešoji įstaiga Pranciškonų gimnazija (asignavimų valdytojas–Kretingos rajono savivaldybės administracijos direktorius)</t>
  </si>
  <si>
    <t>2.8.2</t>
  </si>
  <si>
    <t>Speciali tikslinė dotacija ugdymo reikmėms finansuoti (Viešoji įstaiga Pranciškonų gimnazija)</t>
  </si>
  <si>
    <t>2.8.6.</t>
  </si>
  <si>
    <t>2.8.5.</t>
  </si>
  <si>
    <t>Speciali tikslinė dotacija ugdymo reikmėms finansuoti (Viešoji įstaiga Kretingos technologijų ir verslo mokykla)</t>
  </si>
  <si>
    <t>2 priedas</t>
  </si>
  <si>
    <t xml:space="preserve">                                     švietimo įstaigoms (padidinta +, sumažinta -)</t>
  </si>
  <si>
    <t xml:space="preserve">                           švietimo įstaigoms finansuoti  (padidinta +, sumažinta -)</t>
  </si>
  <si>
    <t>socialinių paslaugų įstaigoms finansuoti  (padidinta +, sumažinta -)</t>
  </si>
  <si>
    <t>valstybės biudžeto lėšos ilgalaikių neigiamų COVID-19 pandemijos pasekmių  visuomenės psichikos sveikatai mažinimui</t>
  </si>
  <si>
    <t>Valstybės biudžeto lėšos ilgalaikių neigiamų COVID-19 pandemijos pasekmių  visuomenės psichikos sveikatai mažinimui (Viešoji įstaiga Pranciškonų gimnazija)</t>
  </si>
  <si>
    <t>2.4.5.</t>
  </si>
  <si>
    <t>Biudžeto apyvartinių lėšų likutis</t>
  </si>
  <si>
    <t>9.12.</t>
  </si>
  <si>
    <t>Metų pradžios savivaldybės biudžeto apyvartinės lėšos</t>
  </si>
  <si>
    <t>5.</t>
  </si>
  <si>
    <t>SOCIALINĖS PARAMOS PROGRAMA  (NR. 9)</t>
  </si>
  <si>
    <t>5.3.</t>
  </si>
  <si>
    <t>Socialinėms paslaugoms</t>
  </si>
  <si>
    <t>2.9.</t>
  </si>
  <si>
    <t>Socialinės paramos programa (Nr. 09)</t>
  </si>
  <si>
    <t>2.9.2.</t>
  </si>
  <si>
    <t>socialinėms paslaugoms</t>
  </si>
  <si>
    <t xml:space="preserve">                                                                               2020 m. rugsėjo 24 d. sprendimo Nr. T2-236</t>
  </si>
  <si>
    <t>2020 m.  rugsėjo 24  d. sprendimo Nr. T2-236</t>
  </si>
  <si>
    <t>2020 m. rugsėjo 24  d. sprendimo Nr. T2-236</t>
  </si>
  <si>
    <t>2020 m. rugsėjo 24 d. sprendimo Nr. T2-236</t>
  </si>
  <si>
    <t xml:space="preserve">2020 m. rugsėjo 24 d. sprendimo Nr. T2-236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</si>
</sst>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3" formatCode="_-* #,##0.00\ _€_-;\-* #,##0.00\ _€_-;_-* &quot;-&quot;??\ _€_-;_-@_-"/>
    <numFmt numFmtId="164" formatCode="0.0"/>
    <numFmt numFmtId="165" formatCode="0.000"/>
    <numFmt numFmtId="166" formatCode="_-* #,##0.00\ _L_t_-;\-* #,##0.00\ _L_t_-;_-* &quot;-&quot;??\ _L_t_-;_-@_-"/>
  </numFmts>
  <fonts count="23">
    <font>
      <sz val="10"/>
      <name val="Arial"/>
      <charset val="186"/>
    </font>
    <font>
      <b/>
      <sz val="10"/>
      <name val="Arial"/>
      <family val="2"/>
      <charset val="186"/>
    </font>
    <font>
      <sz val="10"/>
      <name val="Times New Roman"/>
      <family val="1"/>
      <charset val="186"/>
    </font>
    <font>
      <sz val="8"/>
      <name val="Times New Roman"/>
      <family val="1"/>
      <charset val="186"/>
    </font>
    <font>
      <b/>
      <sz val="10"/>
      <name val="Times New Roman"/>
      <family val="1"/>
      <charset val="186"/>
    </font>
    <font>
      <b/>
      <sz val="11"/>
      <name val="Times New Roman"/>
      <family val="1"/>
      <charset val="186"/>
    </font>
    <font>
      <sz val="9"/>
      <name val="Times New Roman"/>
      <family val="1"/>
      <charset val="186"/>
    </font>
    <font>
      <sz val="11"/>
      <name val="Times New Roman"/>
      <family val="1"/>
      <charset val="186"/>
    </font>
    <font>
      <b/>
      <sz val="14"/>
      <name val="Times New Roman"/>
      <family val="1"/>
      <charset val="186"/>
    </font>
    <font>
      <sz val="10"/>
      <name val="Arial"/>
      <family val="2"/>
      <charset val="186"/>
    </font>
    <font>
      <sz val="12"/>
      <name val="Times New Roman"/>
      <family val="1"/>
      <charset val="186"/>
    </font>
    <font>
      <sz val="11"/>
      <color rgb="FFFF0000"/>
      <name val="Times New Roman"/>
      <family val="1"/>
      <charset val="186"/>
    </font>
    <font>
      <b/>
      <sz val="12"/>
      <name val="Times New Roman"/>
      <family val="1"/>
      <charset val="186"/>
    </font>
    <font>
      <sz val="10"/>
      <color rgb="FFFF0000"/>
      <name val="Arial"/>
      <family val="2"/>
      <charset val="186"/>
    </font>
    <font>
      <sz val="10"/>
      <name val="Times New Roman Baltic"/>
      <charset val="186"/>
    </font>
    <font>
      <sz val="10"/>
      <color rgb="FF00B050"/>
      <name val="Arial"/>
      <family val="2"/>
      <charset val="186"/>
    </font>
    <font>
      <sz val="10"/>
      <color theme="1" tint="0.14999847407452621"/>
      <name val="Times New Roman"/>
      <family val="1"/>
      <charset val="186"/>
    </font>
    <font>
      <sz val="12"/>
      <name val="Arial"/>
      <family val="2"/>
      <charset val="186"/>
    </font>
    <font>
      <sz val="11"/>
      <name val="Arial"/>
      <family val="2"/>
      <charset val="186"/>
    </font>
    <font>
      <sz val="11"/>
      <color theme="1" tint="0.14999847407452621"/>
      <name val="Times New Roman"/>
      <family val="1"/>
      <charset val="186"/>
    </font>
    <font>
      <sz val="11"/>
      <name val="Palemonas"/>
      <family val="1"/>
      <charset val="186"/>
    </font>
    <font>
      <sz val="12"/>
      <name val="Palemonas"/>
      <family val="1"/>
      <charset val="186"/>
    </font>
    <font>
      <sz val="9"/>
      <color theme="1" tint="0.249977111117893"/>
      <name val="Times New Roman"/>
      <family val="1"/>
      <charset val="186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6">
    <xf numFmtId="0" fontId="0" fillId="0" borderId="0"/>
    <xf numFmtId="0" fontId="3" fillId="0" borderId="0" applyNumberFormat="0"/>
    <xf numFmtId="0" fontId="9" fillId="0" borderId="0"/>
    <xf numFmtId="43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0" fontId="14" fillId="0" borderId="0"/>
  </cellStyleXfs>
  <cellXfs count="254">
    <xf numFmtId="0" fontId="0" fillId="0" borderId="0" xfId="0"/>
    <xf numFmtId="164" fontId="1" fillId="0" borderId="0" xfId="0" applyNumberFormat="1" applyFont="1"/>
    <xf numFmtId="0" fontId="1" fillId="0" borderId="0" xfId="0" applyFont="1" applyBorder="1"/>
    <xf numFmtId="164" fontId="1" fillId="0" borderId="0" xfId="0" applyNumberFormat="1" applyFont="1" applyBorder="1"/>
    <xf numFmtId="0" fontId="2" fillId="0" borderId="0" xfId="0" applyFont="1"/>
    <xf numFmtId="0" fontId="4" fillId="0" borderId="0" xfId="0" applyFont="1" applyAlignment="1">
      <alignment horizontal="center" wrapText="1"/>
    </xf>
    <xf numFmtId="0" fontId="4" fillId="0" borderId="0" xfId="0" applyFont="1" applyAlignment="1">
      <alignment horizontal="center"/>
    </xf>
    <xf numFmtId="0" fontId="7" fillId="0" borderId="0" xfId="0" applyFont="1"/>
    <xf numFmtId="164" fontId="0" fillId="0" borderId="0" xfId="0" applyNumberFormat="1"/>
    <xf numFmtId="0" fontId="0" fillId="0" borderId="0" xfId="0" applyAlignment="1">
      <alignment horizontal="center"/>
    </xf>
    <xf numFmtId="0" fontId="9" fillId="0" borderId="0" xfId="0" applyFont="1"/>
    <xf numFmtId="164" fontId="11" fillId="0" borderId="0" xfId="0" applyNumberFormat="1" applyFont="1" applyFill="1" applyBorder="1" applyAlignment="1">
      <alignment horizontal="center"/>
    </xf>
    <xf numFmtId="0" fontId="0" fillId="0" borderId="0" xfId="0" applyBorder="1"/>
    <xf numFmtId="0" fontId="10" fillId="0" borderId="0" xfId="0" applyFont="1"/>
    <xf numFmtId="2" fontId="5" fillId="0" borderId="2" xfId="0" applyNumberFormat="1" applyFont="1" applyBorder="1" applyAlignment="1">
      <alignment horizontal="center" vertical="top"/>
    </xf>
    <xf numFmtId="0" fontId="5" fillId="0" borderId="2" xfId="0" applyFont="1" applyBorder="1" applyAlignment="1">
      <alignment horizontal="center" vertical="top"/>
    </xf>
    <xf numFmtId="0" fontId="5" fillId="0" borderId="2" xfId="0" applyFont="1" applyBorder="1" applyAlignment="1">
      <alignment vertical="top"/>
    </xf>
    <xf numFmtId="0" fontId="7" fillId="0" borderId="2" xfId="0" applyFont="1" applyBorder="1" applyAlignment="1">
      <alignment vertical="top"/>
    </xf>
    <xf numFmtId="0" fontId="7" fillId="0" borderId="2" xfId="0" applyFont="1" applyBorder="1" applyAlignment="1">
      <alignment vertical="top" wrapText="1"/>
    </xf>
    <xf numFmtId="0" fontId="7" fillId="0" borderId="2" xfId="0" applyFont="1" applyBorder="1" applyAlignment="1">
      <alignment horizontal="left" vertical="top"/>
    </xf>
    <xf numFmtId="0" fontId="10" fillId="0" borderId="0" xfId="0" applyFont="1" applyAlignment="1">
      <alignment horizontal="left"/>
    </xf>
    <xf numFmtId="0" fontId="2" fillId="0" borderId="0" xfId="0" applyFont="1" applyBorder="1"/>
    <xf numFmtId="0" fontId="8" fillId="0" borderId="0" xfId="0" applyFont="1" applyBorder="1" applyAlignment="1">
      <alignment horizontal="center"/>
    </xf>
    <xf numFmtId="0" fontId="4" fillId="0" borderId="0" xfId="0" applyFont="1" applyBorder="1" applyAlignment="1">
      <alignment horizontal="center" wrapText="1"/>
    </xf>
    <xf numFmtId="0" fontId="4" fillId="0" borderId="0" xfId="0" applyFont="1" applyBorder="1" applyAlignment="1">
      <alignment horizontal="center"/>
    </xf>
    <xf numFmtId="2" fontId="5" fillId="0" borderId="0" xfId="0" applyNumberFormat="1" applyFont="1" applyBorder="1" applyAlignment="1">
      <alignment horizontal="center" vertical="top" wrapText="1"/>
    </xf>
    <xf numFmtId="2" fontId="5" fillId="0" borderId="0" xfId="0" applyNumberFormat="1" applyFont="1" applyBorder="1" applyAlignment="1">
      <alignment horizontal="center" vertical="top"/>
    </xf>
    <xf numFmtId="2" fontId="7" fillId="0" borderId="0" xfId="0" applyNumberFormat="1" applyFont="1" applyBorder="1" applyAlignment="1">
      <alignment horizontal="center" vertical="top" wrapText="1"/>
    </xf>
    <xf numFmtId="0" fontId="7" fillId="0" borderId="0" xfId="0" applyFont="1" applyBorder="1" applyAlignment="1">
      <alignment horizontal="left" vertical="top" wrapText="1"/>
    </xf>
    <xf numFmtId="2" fontId="7" fillId="0" borderId="0" xfId="0" applyNumberFormat="1" applyFont="1" applyBorder="1" applyAlignment="1">
      <alignment horizontal="center" vertical="top"/>
    </xf>
    <xf numFmtId="2" fontId="5" fillId="0" borderId="0" xfId="0" applyNumberFormat="1" applyFont="1" applyBorder="1" applyAlignment="1">
      <alignment horizontal="center" vertical="top" shrinkToFit="1"/>
    </xf>
    <xf numFmtId="49" fontId="4" fillId="0" borderId="0" xfId="0" applyNumberFormat="1" applyFont="1" applyBorder="1" applyAlignment="1">
      <alignment horizontal="center" vertical="top"/>
    </xf>
    <xf numFmtId="0" fontId="4" fillId="0" borderId="0" xfId="0" applyFont="1" applyBorder="1" applyAlignment="1">
      <alignment vertical="top"/>
    </xf>
    <xf numFmtId="49" fontId="6" fillId="0" borderId="0" xfId="0" applyNumberFormat="1" applyFont="1" applyBorder="1" applyAlignment="1">
      <alignment horizontal="center" vertical="top"/>
    </xf>
    <xf numFmtId="0" fontId="7" fillId="0" borderId="0" xfId="0" applyFont="1" applyBorder="1" applyAlignment="1">
      <alignment vertical="top"/>
    </xf>
    <xf numFmtId="2" fontId="7" fillId="0" borderId="0" xfId="0" applyNumberFormat="1" applyFont="1" applyBorder="1" applyAlignment="1">
      <alignment horizontal="center" vertical="top" shrinkToFit="1"/>
    </xf>
    <xf numFmtId="0" fontId="7" fillId="0" borderId="0" xfId="0" applyFont="1" applyBorder="1" applyAlignment="1">
      <alignment vertical="top" wrapText="1"/>
    </xf>
    <xf numFmtId="0" fontId="4" fillId="0" borderId="0" xfId="0" applyFont="1" applyBorder="1" applyAlignment="1">
      <alignment horizontal="left" vertical="top"/>
    </xf>
    <xf numFmtId="2" fontId="5" fillId="0" borderId="0" xfId="0" applyNumberFormat="1" applyFont="1" applyFill="1" applyBorder="1" applyAlignment="1">
      <alignment horizontal="center" vertical="top" shrinkToFit="1"/>
    </xf>
    <xf numFmtId="2" fontId="7" fillId="0" borderId="0" xfId="0" applyNumberFormat="1" applyFont="1" applyFill="1" applyBorder="1" applyAlignment="1">
      <alignment horizontal="center" vertical="top"/>
    </xf>
    <xf numFmtId="49" fontId="6" fillId="2" borderId="0" xfId="0" applyNumberFormat="1" applyFont="1" applyFill="1" applyBorder="1" applyAlignment="1">
      <alignment horizontal="center" vertical="top"/>
    </xf>
    <xf numFmtId="2" fontId="7" fillId="2" borderId="0" xfId="0" applyNumberFormat="1" applyFont="1" applyFill="1" applyBorder="1" applyAlignment="1">
      <alignment horizontal="center" vertical="top"/>
    </xf>
    <xf numFmtId="2" fontId="5" fillId="0" borderId="0" xfId="0" applyNumberFormat="1" applyFont="1" applyFill="1" applyBorder="1" applyAlignment="1">
      <alignment horizontal="center" vertical="top"/>
    </xf>
    <xf numFmtId="2" fontId="5" fillId="2" borderId="0" xfId="0" applyNumberFormat="1" applyFont="1" applyFill="1" applyBorder="1" applyAlignment="1">
      <alignment horizontal="center" vertical="top" shrinkToFit="1"/>
    </xf>
    <xf numFmtId="49" fontId="7" fillId="0" borderId="0" xfId="0" applyNumberFormat="1" applyFont="1" applyBorder="1" applyAlignment="1">
      <alignment horizontal="center" vertical="top"/>
    </xf>
    <xf numFmtId="49" fontId="4" fillId="0" borderId="0" xfId="0" applyNumberFormat="1" applyFont="1" applyBorder="1" applyAlignment="1">
      <alignment horizontal="center" vertical="top" wrapText="1"/>
    </xf>
    <xf numFmtId="49" fontId="6" fillId="0" borderId="0" xfId="0" applyNumberFormat="1" applyFont="1" applyBorder="1" applyAlignment="1">
      <alignment horizontal="center" vertical="top" wrapText="1"/>
    </xf>
    <xf numFmtId="0" fontId="4" fillId="0" borderId="0" xfId="0" applyFont="1" applyBorder="1" applyAlignment="1">
      <alignment horizontal="left" vertical="top" wrapText="1"/>
    </xf>
    <xf numFmtId="49" fontId="5" fillId="0" borderId="0" xfId="0" applyNumberFormat="1" applyFont="1" applyBorder="1" applyAlignment="1">
      <alignment horizontal="center" vertical="top"/>
    </xf>
    <xf numFmtId="0" fontId="5" fillId="0" borderId="0" xfId="0" applyFont="1" applyBorder="1" applyAlignment="1">
      <alignment vertical="top" wrapText="1"/>
    </xf>
    <xf numFmtId="0" fontId="4" fillId="0" borderId="0" xfId="0" applyFont="1" applyBorder="1" applyAlignment="1">
      <alignment vertical="top" wrapText="1"/>
    </xf>
    <xf numFmtId="49" fontId="5" fillId="0" borderId="0" xfId="0" applyNumberFormat="1" applyFont="1" applyBorder="1" applyAlignment="1">
      <alignment horizontal="center" vertical="top" wrapText="1"/>
    </xf>
    <xf numFmtId="49" fontId="7" fillId="0" borderId="0" xfId="0" applyNumberFormat="1" applyFont="1" applyBorder="1" applyAlignment="1">
      <alignment horizontal="center" vertical="top" wrapText="1"/>
    </xf>
    <xf numFmtId="49" fontId="12" fillId="0" borderId="0" xfId="0" applyNumberFormat="1" applyFont="1" applyBorder="1" applyAlignment="1">
      <alignment horizontal="center" vertical="top"/>
    </xf>
    <xf numFmtId="49" fontId="10" fillId="0" borderId="0" xfId="0" applyNumberFormat="1" applyFont="1" applyBorder="1" applyAlignment="1">
      <alignment horizontal="center" vertical="top"/>
    </xf>
    <xf numFmtId="0" fontId="10" fillId="0" borderId="0" xfId="0" applyFont="1" applyBorder="1" applyAlignment="1">
      <alignment horizontal="center" vertical="top"/>
    </xf>
    <xf numFmtId="0" fontId="7" fillId="0" borderId="0" xfId="0" applyFont="1" applyBorder="1" applyAlignment="1">
      <alignment horizontal="left" vertical="top"/>
    </xf>
    <xf numFmtId="0" fontId="2" fillId="0" borderId="0" xfId="0" applyFont="1" applyBorder="1" applyAlignment="1">
      <alignment horizontal="center" vertical="top"/>
    </xf>
    <xf numFmtId="0" fontId="4" fillId="0" borderId="0" xfId="0" applyFont="1" applyBorder="1" applyAlignment="1">
      <alignment horizontal="center" vertical="center"/>
    </xf>
    <xf numFmtId="0" fontId="7" fillId="0" borderId="0" xfId="0" applyFont="1" applyBorder="1" applyAlignment="1">
      <alignment horizontal="center" vertical="top" wrapText="1"/>
    </xf>
    <xf numFmtId="49" fontId="7" fillId="0" borderId="0" xfId="0" applyNumberFormat="1" applyFont="1" applyBorder="1" applyAlignment="1">
      <alignment horizontal="left"/>
    </xf>
    <xf numFmtId="0" fontId="8" fillId="0" borderId="0" xfId="0" applyFont="1" applyBorder="1" applyAlignment="1">
      <alignment horizontal="left"/>
    </xf>
    <xf numFmtId="0" fontId="7" fillId="0" borderId="0" xfId="0" applyFont="1" applyBorder="1" applyAlignment="1">
      <alignment horizontal="center" wrapText="1"/>
    </xf>
    <xf numFmtId="49" fontId="5" fillId="0" borderId="2" xfId="0" applyNumberFormat="1" applyFont="1" applyBorder="1" applyAlignment="1">
      <alignment horizontal="center" wrapText="1"/>
    </xf>
    <xf numFmtId="0" fontId="5" fillId="0" borderId="2" xfId="0" applyFont="1" applyBorder="1" applyAlignment="1">
      <alignment horizontal="left" wrapText="1" indent="1"/>
    </xf>
    <xf numFmtId="0" fontId="8" fillId="0" borderId="0" xfId="0" applyFont="1" applyBorder="1" applyAlignment="1">
      <alignment horizontal="center" wrapText="1"/>
    </xf>
    <xf numFmtId="49" fontId="10" fillId="0" borderId="0" xfId="0" applyNumberFormat="1" applyFont="1" applyAlignment="1">
      <alignment horizontal="left"/>
    </xf>
    <xf numFmtId="49" fontId="10" fillId="0" borderId="0" xfId="0" applyNumberFormat="1" applyFont="1" applyBorder="1" applyAlignment="1">
      <alignment horizontal="left"/>
    </xf>
    <xf numFmtId="0" fontId="12" fillId="0" borderId="0" xfId="0" applyFont="1" applyBorder="1" applyAlignment="1">
      <alignment horizontal="left"/>
    </xf>
    <xf numFmtId="0" fontId="10" fillId="0" borderId="0" xfId="0" applyFont="1" applyBorder="1" applyAlignment="1">
      <alignment horizontal="center" wrapText="1"/>
    </xf>
    <xf numFmtId="0" fontId="12" fillId="0" borderId="0" xfId="0" applyFont="1" applyAlignment="1">
      <alignment horizontal="center"/>
    </xf>
    <xf numFmtId="0" fontId="7" fillId="0" borderId="2" xfId="0" applyFont="1" applyBorder="1" applyAlignment="1">
      <alignment horizontal="center" vertical="center"/>
    </xf>
    <xf numFmtId="164" fontId="7" fillId="0" borderId="2" xfId="0" applyNumberFormat="1" applyFont="1" applyBorder="1" applyAlignment="1">
      <alignment horizontal="center"/>
    </xf>
    <xf numFmtId="0" fontId="7" fillId="0" borderId="4" xfId="0" applyFont="1" applyBorder="1" applyAlignment="1">
      <alignment horizontal="left" vertical="top" wrapText="1"/>
    </xf>
    <xf numFmtId="49" fontId="7" fillId="0" borderId="2" xfId="0" applyNumberFormat="1" applyFont="1" applyBorder="1" applyAlignment="1">
      <alignment horizontal="center" vertical="top"/>
    </xf>
    <xf numFmtId="0" fontId="7" fillId="0" borderId="0" xfId="0" applyFont="1" applyAlignment="1">
      <alignment horizontal="left"/>
    </xf>
    <xf numFmtId="164" fontId="7" fillId="0" borderId="2" xfId="0" applyNumberFormat="1" applyFont="1" applyFill="1" applyBorder="1" applyAlignment="1">
      <alignment horizontal="center" shrinkToFit="1"/>
    </xf>
    <xf numFmtId="164" fontId="7" fillId="0" borderId="2" xfId="0" applyNumberFormat="1" applyFont="1" applyBorder="1" applyAlignment="1">
      <alignment horizontal="center" shrinkToFit="1"/>
    </xf>
    <xf numFmtId="0" fontId="13" fillId="0" borderId="0" xfId="0" applyFont="1"/>
    <xf numFmtId="164" fontId="5" fillId="0" borderId="2" xfId="0" applyNumberFormat="1" applyFont="1" applyBorder="1" applyAlignment="1">
      <alignment horizontal="center" vertical="top" shrinkToFit="1"/>
    </xf>
    <xf numFmtId="164" fontId="5" fillId="0" borderId="2" xfId="0" applyNumberFormat="1" applyFont="1" applyBorder="1" applyAlignment="1">
      <alignment horizontal="center" shrinkToFit="1"/>
    </xf>
    <xf numFmtId="0" fontId="7" fillId="0" borderId="2" xfId="0" applyFont="1" applyBorder="1" applyAlignment="1">
      <alignment horizontal="center" vertical="top"/>
    </xf>
    <xf numFmtId="49" fontId="7" fillId="0" borderId="2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165" fontId="1" fillId="0" borderId="0" xfId="0" applyNumberFormat="1" applyFont="1" applyBorder="1"/>
    <xf numFmtId="0" fontId="5" fillId="0" borderId="1" xfId="0" applyFont="1" applyBorder="1" applyAlignment="1">
      <alignment horizontal="center" vertical="top" wrapText="1"/>
    </xf>
    <xf numFmtId="164" fontId="5" fillId="0" borderId="1" xfId="0" applyNumberFormat="1" applyFont="1" applyBorder="1" applyAlignment="1">
      <alignment horizontal="center" vertical="top" shrinkToFit="1"/>
    </xf>
    <xf numFmtId="49" fontId="5" fillId="0" borderId="2" xfId="0" applyNumberFormat="1" applyFont="1" applyBorder="1" applyAlignment="1">
      <alignment horizontal="center" vertical="top"/>
    </xf>
    <xf numFmtId="0" fontId="5" fillId="2" borderId="2" xfId="0" applyFont="1" applyFill="1" applyBorder="1" applyAlignment="1">
      <alignment vertical="top"/>
    </xf>
    <xf numFmtId="164" fontId="7" fillId="0" borderId="2" xfId="0" applyNumberFormat="1" applyFont="1" applyBorder="1" applyAlignment="1">
      <alignment horizontal="center" vertical="center" shrinkToFit="1"/>
    </xf>
    <xf numFmtId="2" fontId="0" fillId="0" borderId="0" xfId="0" applyNumberFormat="1" applyBorder="1"/>
    <xf numFmtId="164" fontId="0" fillId="0" borderId="0" xfId="0" applyNumberFormat="1" applyBorder="1"/>
    <xf numFmtId="2" fontId="9" fillId="0" borderId="0" xfId="0" applyNumberFormat="1" applyFont="1" applyBorder="1"/>
    <xf numFmtId="0" fontId="9" fillId="0" borderId="0" xfId="0" applyFont="1" applyBorder="1"/>
    <xf numFmtId="0" fontId="13" fillId="0" borderId="0" xfId="0" applyFont="1" applyBorder="1"/>
    <xf numFmtId="0" fontId="1" fillId="0" borderId="0" xfId="0" applyFont="1" applyBorder="1" applyAlignment="1">
      <alignment horizontal="center"/>
    </xf>
    <xf numFmtId="164" fontId="13" fillId="0" borderId="0" xfId="0" applyNumberFormat="1" applyFont="1" applyBorder="1"/>
    <xf numFmtId="0" fontId="15" fillId="0" borderId="0" xfId="0" applyFont="1" applyBorder="1"/>
    <xf numFmtId="164" fontId="7" fillId="0" borderId="1" xfId="0" applyNumberFormat="1" applyFont="1" applyBorder="1" applyAlignment="1">
      <alignment horizontal="center" shrinkToFit="1"/>
    </xf>
    <xf numFmtId="164" fontId="5" fillId="0" borderId="1" xfId="0" applyNumberFormat="1" applyFont="1" applyBorder="1" applyAlignment="1">
      <alignment horizontal="center" shrinkToFit="1"/>
    </xf>
    <xf numFmtId="0" fontId="16" fillId="0" borderId="0" xfId="0" applyFont="1" applyBorder="1" applyAlignment="1">
      <alignment horizontal="center" vertical="top"/>
    </xf>
    <xf numFmtId="0" fontId="9" fillId="0" borderId="0" xfId="0" applyFont="1" applyBorder="1" applyAlignment="1">
      <alignment horizontal="center"/>
    </xf>
    <xf numFmtId="0" fontId="9" fillId="0" borderId="0" xfId="0" applyFont="1" applyBorder="1" applyAlignment="1">
      <alignment horizontal="center"/>
    </xf>
    <xf numFmtId="0" fontId="7" fillId="0" borderId="1" xfId="0" applyFont="1" applyBorder="1" applyAlignment="1">
      <alignment horizontal="center" wrapText="1"/>
    </xf>
    <xf numFmtId="0" fontId="7" fillId="0" borderId="2" xfId="0" applyFont="1" applyBorder="1" applyAlignment="1">
      <alignment horizontal="center" wrapText="1"/>
    </xf>
    <xf numFmtId="0" fontId="17" fillId="0" borderId="0" xfId="0" applyFont="1"/>
    <xf numFmtId="0" fontId="7" fillId="0" borderId="2" xfId="0" applyFont="1" applyBorder="1" applyAlignment="1">
      <alignment wrapText="1"/>
    </xf>
    <xf numFmtId="0" fontId="5" fillId="0" borderId="2" xfId="0" applyFont="1" applyBorder="1" applyAlignment="1">
      <alignment wrapText="1"/>
    </xf>
    <xf numFmtId="164" fontId="7" fillId="0" borderId="2" xfId="0" applyNumberFormat="1" applyFont="1" applyBorder="1" applyAlignment="1">
      <alignment horizontal="center" wrapText="1"/>
    </xf>
    <xf numFmtId="0" fontId="7" fillId="0" borderId="2" xfId="0" applyFont="1" applyBorder="1" applyAlignment="1">
      <alignment vertical="center" wrapText="1"/>
    </xf>
    <xf numFmtId="164" fontId="7" fillId="0" borderId="5" xfId="0" applyNumberFormat="1" applyFont="1" applyBorder="1" applyAlignment="1">
      <alignment horizontal="center" vertical="center" wrapText="1"/>
    </xf>
    <xf numFmtId="0" fontId="5" fillId="0" borderId="2" xfId="0" applyFont="1" applyBorder="1" applyAlignment="1">
      <alignment vertical="top" wrapText="1"/>
    </xf>
    <xf numFmtId="0" fontId="7" fillId="0" borderId="2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1" fontId="7" fillId="0" borderId="1" xfId="0" applyNumberFormat="1" applyFont="1" applyBorder="1" applyAlignment="1">
      <alignment horizontal="center" wrapText="1"/>
    </xf>
    <xf numFmtId="0" fontId="5" fillId="0" borderId="0" xfId="0" applyFont="1" applyAlignment="1"/>
    <xf numFmtId="0" fontId="7" fillId="0" borderId="0" xfId="0" applyFont="1" applyAlignment="1"/>
    <xf numFmtId="164" fontId="7" fillId="0" borderId="1" xfId="0" applyNumberFormat="1" applyFont="1" applyBorder="1" applyAlignment="1">
      <alignment horizontal="center" wrapText="1"/>
    </xf>
    <xf numFmtId="164" fontId="7" fillId="0" borderId="2" xfId="0" applyNumberFormat="1" applyFont="1" applyBorder="1" applyAlignment="1">
      <alignment horizontal="center" vertical="top" wrapText="1"/>
    </xf>
    <xf numFmtId="0" fontId="12" fillId="0" borderId="0" xfId="0" applyFont="1" applyAlignment="1"/>
    <xf numFmtId="0" fontId="10" fillId="0" borderId="0" xfId="0" applyFont="1" applyAlignment="1"/>
    <xf numFmtId="0" fontId="5" fillId="0" borderId="2" xfId="0" applyNumberFormat="1" applyFont="1" applyBorder="1" applyAlignment="1">
      <alignment horizontal="center" vertical="center" wrapText="1"/>
    </xf>
    <xf numFmtId="164" fontId="5" fillId="0" borderId="2" xfId="0" applyNumberFormat="1" applyFont="1" applyBorder="1" applyAlignment="1">
      <alignment horizontal="center" wrapText="1"/>
    </xf>
    <xf numFmtId="0" fontId="7" fillId="0" borderId="2" xfId="0" applyNumberFormat="1" applyFont="1" applyBorder="1" applyAlignment="1">
      <alignment horizontal="center" vertical="center" wrapText="1"/>
    </xf>
    <xf numFmtId="0" fontId="7" fillId="0" borderId="2" xfId="0" applyNumberFormat="1" applyFont="1" applyBorder="1" applyAlignment="1">
      <alignment horizontal="left" vertical="center" wrapText="1"/>
    </xf>
    <xf numFmtId="0" fontId="5" fillId="0" borderId="2" xfId="0" applyNumberFormat="1" applyFont="1" applyBorder="1" applyAlignment="1">
      <alignment wrapText="1"/>
    </xf>
    <xf numFmtId="0" fontId="7" fillId="0" borderId="2" xfId="0" applyNumberFormat="1" applyFont="1" applyBorder="1"/>
    <xf numFmtId="0" fontId="5" fillId="0" borderId="2" xfId="0" applyNumberFormat="1" applyFont="1" applyBorder="1"/>
    <xf numFmtId="2" fontId="7" fillId="0" borderId="2" xfId="0" applyNumberFormat="1" applyFont="1" applyBorder="1" applyAlignment="1">
      <alignment horizontal="center" wrapText="1"/>
    </xf>
    <xf numFmtId="0" fontId="5" fillId="0" borderId="2" xfId="0" applyNumberFormat="1" applyFont="1" applyBorder="1" applyAlignment="1">
      <alignment horizontal="center" vertical="center"/>
    </xf>
    <xf numFmtId="0" fontId="7" fillId="0" borderId="4" xfId="0" applyFont="1" applyBorder="1" applyAlignment="1">
      <alignment vertical="top" wrapText="1"/>
    </xf>
    <xf numFmtId="164" fontId="1" fillId="0" borderId="4" xfId="0" applyNumberFormat="1" applyFont="1" applyBorder="1"/>
    <xf numFmtId="0" fontId="0" fillId="0" borderId="4" xfId="0" applyBorder="1"/>
    <xf numFmtId="164" fontId="5" fillId="0" borderId="1" xfId="0" applyNumberFormat="1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12" fillId="0" borderId="0" xfId="0" applyFont="1" applyAlignment="1">
      <alignment horizontal="center" wrapText="1"/>
    </xf>
    <xf numFmtId="0" fontId="7" fillId="0" borderId="2" xfId="0" applyFont="1" applyBorder="1" applyAlignment="1">
      <alignment horizontal="center" vertical="center" wrapText="1"/>
    </xf>
    <xf numFmtId="0" fontId="9" fillId="0" borderId="0" xfId="0" applyFont="1" applyBorder="1" applyAlignment="1">
      <alignment horizontal="center"/>
    </xf>
    <xf numFmtId="0" fontId="9" fillId="0" borderId="0" xfId="0" applyFont="1" applyBorder="1" applyAlignment="1">
      <alignment horizontal="center"/>
    </xf>
    <xf numFmtId="0" fontId="7" fillId="0" borderId="2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164" fontId="7" fillId="0" borderId="1" xfId="0" applyNumberFormat="1" applyFont="1" applyBorder="1" applyAlignment="1">
      <alignment horizontal="center" vertical="center" wrapText="1"/>
    </xf>
    <xf numFmtId="49" fontId="5" fillId="2" borderId="2" xfId="0" applyNumberFormat="1" applyFont="1" applyFill="1" applyBorder="1" applyAlignment="1">
      <alignment horizontal="center" vertical="top"/>
    </xf>
    <xf numFmtId="0" fontId="12" fillId="0" borderId="0" xfId="0" applyFont="1" applyAlignment="1">
      <alignment horizontal="center" wrapText="1"/>
    </xf>
    <xf numFmtId="0" fontId="9" fillId="0" borderId="0" xfId="0" applyFont="1" applyBorder="1" applyAlignment="1">
      <alignment horizontal="center"/>
    </xf>
    <xf numFmtId="164" fontId="5" fillId="0" borderId="1" xfId="0" applyNumberFormat="1" applyFont="1" applyBorder="1" applyAlignment="1">
      <alignment horizontal="center" wrapText="1"/>
    </xf>
    <xf numFmtId="0" fontId="5" fillId="2" borderId="2" xfId="0" applyFont="1" applyFill="1" applyBorder="1" applyAlignment="1">
      <alignment wrapText="1"/>
    </xf>
    <xf numFmtId="165" fontId="7" fillId="0" borderId="1" xfId="0" applyNumberFormat="1" applyFont="1" applyBorder="1" applyAlignment="1">
      <alignment horizontal="center" shrinkToFit="1"/>
    </xf>
    <xf numFmtId="165" fontId="5" fillId="0" borderId="2" xfId="0" applyNumberFormat="1" applyFont="1" applyBorder="1" applyAlignment="1">
      <alignment horizontal="center" vertical="top" shrinkToFit="1"/>
    </xf>
    <xf numFmtId="165" fontId="7" fillId="0" borderId="2" xfId="0" applyNumberFormat="1" applyFont="1" applyBorder="1" applyAlignment="1">
      <alignment horizontal="center" shrinkToFit="1"/>
    </xf>
    <xf numFmtId="165" fontId="7" fillId="0" borderId="2" xfId="0" applyNumberFormat="1" applyFont="1" applyFill="1" applyBorder="1" applyAlignment="1">
      <alignment horizontal="center" shrinkToFit="1"/>
    </xf>
    <xf numFmtId="165" fontId="7" fillId="0" borderId="5" xfId="0" applyNumberFormat="1" applyFont="1" applyBorder="1" applyAlignment="1">
      <alignment horizontal="center" vertical="center" wrapText="1"/>
    </xf>
    <xf numFmtId="164" fontId="7" fillId="0" borderId="2" xfId="0" applyNumberFormat="1" applyFont="1" applyBorder="1" applyAlignment="1">
      <alignment horizontal="center" vertical="top" shrinkToFit="1"/>
    </xf>
    <xf numFmtId="0" fontId="7" fillId="0" borderId="2" xfId="0" applyFont="1" applyBorder="1" applyAlignment="1">
      <alignment horizontal="center" vertical="center" wrapText="1"/>
    </xf>
    <xf numFmtId="0" fontId="9" fillId="0" borderId="0" xfId="0" applyFont="1" applyBorder="1" applyAlignment="1">
      <alignment horizontal="center"/>
    </xf>
    <xf numFmtId="0" fontId="7" fillId="0" borderId="2" xfId="0" applyFont="1" applyBorder="1" applyAlignment="1">
      <alignment horizontal="center" wrapText="1"/>
    </xf>
    <xf numFmtId="0" fontId="7" fillId="0" borderId="2" xfId="0" applyFont="1" applyBorder="1" applyAlignment="1">
      <alignment horizontal="left" vertical="center" wrapText="1"/>
    </xf>
    <xf numFmtId="165" fontId="5" fillId="0" borderId="1" xfId="0" applyNumberFormat="1" applyFont="1" applyBorder="1" applyAlignment="1">
      <alignment horizontal="center" vertical="top" shrinkToFit="1"/>
    </xf>
    <xf numFmtId="0" fontId="0" fillId="0" borderId="0" xfId="0" applyBorder="1" applyAlignment="1">
      <alignment vertical="top"/>
    </xf>
    <xf numFmtId="165" fontId="5" fillId="0" borderId="2" xfId="0" applyNumberFormat="1" applyFont="1" applyBorder="1" applyAlignment="1">
      <alignment horizontal="center" shrinkToFit="1"/>
    </xf>
    <xf numFmtId="49" fontId="4" fillId="0" borderId="2" xfId="0" applyNumberFormat="1" applyFont="1" applyBorder="1" applyAlignment="1">
      <alignment horizontal="center" vertical="top"/>
    </xf>
    <xf numFmtId="49" fontId="5" fillId="0" borderId="9" xfId="0" applyNumberFormat="1" applyFont="1" applyBorder="1" applyAlignment="1">
      <alignment horizontal="center" wrapText="1"/>
    </xf>
    <xf numFmtId="0" fontId="5" fillId="0" borderId="2" xfId="0" applyFont="1" applyBorder="1" applyAlignment="1">
      <alignment horizontal="center"/>
    </xf>
    <xf numFmtId="0" fontId="5" fillId="0" borderId="2" xfId="0" applyFont="1" applyBorder="1" applyAlignment="1">
      <alignment horizontal="center" wrapText="1"/>
    </xf>
    <xf numFmtId="49" fontId="7" fillId="0" borderId="2" xfId="0" applyNumberFormat="1" applyFont="1" applyBorder="1" applyAlignment="1">
      <alignment horizontal="center"/>
    </xf>
    <xf numFmtId="0" fontId="7" fillId="0" borderId="2" xfId="0" applyFont="1" applyBorder="1" applyAlignment="1">
      <alignment horizontal="center"/>
    </xf>
    <xf numFmtId="0" fontId="5" fillId="0" borderId="1" xfId="0" applyNumberFormat="1" applyFont="1" applyBorder="1" applyAlignment="1">
      <alignment horizontal="center" vertical="center" wrapText="1"/>
    </xf>
    <xf numFmtId="0" fontId="5" fillId="0" borderId="1" xfId="0" applyNumberFormat="1" applyFont="1" applyBorder="1" applyAlignment="1">
      <alignment horizontal="center" vertical="center"/>
    </xf>
    <xf numFmtId="0" fontId="9" fillId="0" borderId="0" xfId="0" applyFont="1" applyBorder="1" applyAlignment="1">
      <alignment horizontal="center"/>
    </xf>
    <xf numFmtId="49" fontId="6" fillId="2" borderId="2" xfId="0" applyNumberFormat="1" applyFont="1" applyFill="1" applyBorder="1" applyAlignment="1">
      <alignment horizontal="center" vertical="top"/>
    </xf>
    <xf numFmtId="0" fontId="19" fillId="0" borderId="2" xfId="0" applyFont="1" applyBorder="1" applyAlignment="1">
      <alignment vertical="top" wrapText="1"/>
    </xf>
    <xf numFmtId="165" fontId="7" fillId="0" borderId="1" xfId="0" applyNumberFormat="1" applyFont="1" applyBorder="1" applyAlignment="1">
      <alignment horizontal="center" vertical="center" wrapText="1"/>
    </xf>
    <xf numFmtId="165" fontId="5" fillId="0" borderId="1" xfId="0" applyNumberFormat="1" applyFont="1" applyBorder="1" applyAlignment="1">
      <alignment horizontal="center" vertical="center" wrapText="1"/>
    </xf>
    <xf numFmtId="165" fontId="7" fillId="0" borderId="2" xfId="0" applyNumberFormat="1" applyFont="1" applyBorder="1" applyAlignment="1">
      <alignment horizontal="center"/>
    </xf>
    <xf numFmtId="165" fontId="7" fillId="0" borderId="2" xfId="0" applyNumberFormat="1" applyFont="1" applyBorder="1" applyAlignment="1">
      <alignment horizontal="center" wrapText="1"/>
    </xf>
    <xf numFmtId="165" fontId="5" fillId="0" borderId="2" xfId="0" applyNumberFormat="1" applyFont="1" applyBorder="1" applyAlignment="1">
      <alignment horizontal="center" wrapText="1"/>
    </xf>
    <xf numFmtId="0" fontId="7" fillId="0" borderId="2" xfId="0" applyFont="1" applyBorder="1" applyAlignment="1">
      <alignment horizontal="left" vertical="top" wrapText="1"/>
    </xf>
    <xf numFmtId="165" fontId="5" fillId="0" borderId="2" xfId="0" applyNumberFormat="1" applyFont="1" applyBorder="1" applyAlignment="1">
      <alignment horizontal="center"/>
    </xf>
    <xf numFmtId="165" fontId="5" fillId="0" borderId="2" xfId="0" applyNumberFormat="1" applyFont="1" applyFill="1" applyBorder="1" applyAlignment="1">
      <alignment horizontal="center" vertical="top" shrinkToFit="1"/>
    </xf>
    <xf numFmtId="165" fontId="5" fillId="0" borderId="3" xfId="0" applyNumberFormat="1" applyFont="1" applyBorder="1" applyAlignment="1">
      <alignment horizontal="center" wrapText="1"/>
    </xf>
    <xf numFmtId="0" fontId="16" fillId="0" borderId="2" xfId="0" applyFont="1" applyBorder="1" applyAlignment="1">
      <alignment horizontal="center" vertical="top"/>
    </xf>
    <xf numFmtId="0" fontId="5" fillId="0" borderId="2" xfId="0" applyNumberFormat="1" applyFont="1" applyBorder="1" applyAlignment="1">
      <alignment horizontal="left" vertical="center" wrapText="1"/>
    </xf>
    <xf numFmtId="0" fontId="18" fillId="0" borderId="2" xfId="0" applyFont="1" applyBorder="1"/>
    <xf numFmtId="49" fontId="6" fillId="0" borderId="2" xfId="0" applyNumberFormat="1" applyFont="1" applyBorder="1" applyAlignment="1">
      <alignment horizontal="center" vertical="top"/>
    </xf>
    <xf numFmtId="164" fontId="13" fillId="0" borderId="0" xfId="0" applyNumberFormat="1" applyFont="1"/>
    <xf numFmtId="165" fontId="7" fillId="0" borderId="1" xfId="0" applyNumberFormat="1" applyFont="1" applyBorder="1" applyAlignment="1">
      <alignment horizontal="center" wrapText="1"/>
    </xf>
    <xf numFmtId="49" fontId="6" fillId="2" borderId="2" xfId="0" applyNumberFormat="1" applyFont="1" applyFill="1" applyBorder="1" applyAlignment="1">
      <alignment horizontal="center"/>
    </xf>
    <xf numFmtId="0" fontId="19" fillId="0" borderId="2" xfId="0" applyFont="1" applyBorder="1" applyAlignment="1">
      <alignment wrapText="1"/>
    </xf>
    <xf numFmtId="0" fontId="9" fillId="0" borderId="0" xfId="0" applyFont="1" applyBorder="1" applyAlignment="1">
      <alignment horizontal="center"/>
    </xf>
    <xf numFmtId="164" fontId="7" fillId="0" borderId="1" xfId="0" applyNumberFormat="1" applyFont="1" applyBorder="1" applyAlignment="1">
      <alignment horizontal="center" vertical="top" shrinkToFit="1"/>
    </xf>
    <xf numFmtId="0" fontId="5" fillId="0" borderId="2" xfId="0" applyFont="1" applyBorder="1" applyAlignment="1">
      <alignment horizontal="left" vertical="top"/>
    </xf>
    <xf numFmtId="165" fontId="7" fillId="0" borderId="1" xfId="0" applyNumberFormat="1" applyFont="1" applyBorder="1" applyAlignment="1">
      <alignment horizontal="center" vertical="top" wrapText="1"/>
    </xf>
    <xf numFmtId="165" fontId="7" fillId="0" borderId="2" xfId="0" applyNumberFormat="1" applyFont="1" applyBorder="1" applyAlignment="1">
      <alignment horizontal="center" vertical="top" wrapText="1"/>
    </xf>
    <xf numFmtId="0" fontId="7" fillId="0" borderId="1" xfId="0" applyFont="1" applyBorder="1" applyAlignment="1">
      <alignment horizontal="left" vertical="center" wrapText="1"/>
    </xf>
    <xf numFmtId="165" fontId="5" fillId="0" borderId="1" xfId="0" applyNumberFormat="1" applyFont="1" applyBorder="1" applyAlignment="1">
      <alignment horizontal="center" shrinkToFit="1"/>
    </xf>
    <xf numFmtId="0" fontId="12" fillId="0" borderId="0" xfId="0" applyFont="1" applyBorder="1" applyAlignment="1">
      <alignment horizontal="center"/>
    </xf>
    <xf numFmtId="0" fontId="7" fillId="0" borderId="1" xfId="0" applyFont="1" applyBorder="1" applyAlignment="1">
      <alignment horizontal="center"/>
    </xf>
    <xf numFmtId="1" fontId="7" fillId="0" borderId="1" xfId="0" applyNumberFormat="1" applyFont="1" applyBorder="1" applyAlignment="1">
      <alignment horizontal="center"/>
    </xf>
    <xf numFmtId="0" fontId="7" fillId="2" borderId="1" xfId="1" applyFont="1" applyFill="1" applyBorder="1" applyAlignment="1">
      <alignment horizontal="center"/>
    </xf>
    <xf numFmtId="0" fontId="20" fillId="0" borderId="0" xfId="0" applyFont="1" applyAlignment="1">
      <alignment horizontal="center"/>
    </xf>
    <xf numFmtId="0" fontId="20" fillId="0" borderId="0" xfId="0" applyFont="1"/>
    <xf numFmtId="0" fontId="7" fillId="3" borderId="2" xfId="5" applyFont="1" applyFill="1" applyBorder="1" applyAlignment="1">
      <alignment wrapText="1"/>
    </xf>
    <xf numFmtId="0" fontId="7" fillId="2" borderId="2" xfId="1" applyFont="1" applyFill="1" applyBorder="1" applyAlignment="1">
      <alignment horizontal="left"/>
    </xf>
    <xf numFmtId="0" fontId="5" fillId="0" borderId="2" xfId="0" applyFont="1" applyBorder="1"/>
    <xf numFmtId="164" fontId="5" fillId="0" borderId="2" xfId="0" applyNumberFormat="1" applyFont="1" applyBorder="1" applyAlignment="1">
      <alignment horizontal="center" vertical="center"/>
    </xf>
    <xf numFmtId="0" fontId="8" fillId="0" borderId="0" xfId="0" applyFont="1" applyBorder="1" applyAlignment="1"/>
    <xf numFmtId="49" fontId="5" fillId="0" borderId="2" xfId="0" applyNumberFormat="1" applyFont="1" applyBorder="1" applyAlignment="1">
      <alignment horizontal="center" vertical="top" wrapText="1"/>
    </xf>
    <xf numFmtId="49" fontId="6" fillId="0" borderId="2" xfId="0" applyNumberFormat="1" applyFont="1" applyBorder="1" applyAlignment="1">
      <alignment horizontal="center" vertical="top" wrapText="1"/>
    </xf>
    <xf numFmtId="0" fontId="7" fillId="0" borderId="1" xfId="0" applyFont="1" applyBorder="1" applyAlignment="1">
      <alignment horizontal="center" vertical="center" wrapText="1"/>
    </xf>
    <xf numFmtId="165" fontId="7" fillId="0" borderId="2" xfId="0" applyNumberFormat="1" applyFont="1" applyFill="1" applyBorder="1" applyAlignment="1">
      <alignment horizontal="center"/>
    </xf>
    <xf numFmtId="165" fontId="7" fillId="2" borderId="2" xfId="0" applyNumberFormat="1" applyFont="1" applyFill="1" applyBorder="1" applyAlignment="1">
      <alignment horizontal="center"/>
    </xf>
    <xf numFmtId="165" fontId="5" fillId="0" borderId="1" xfId="0" applyNumberFormat="1" applyFont="1" applyBorder="1" applyAlignment="1">
      <alignment horizontal="center" wrapText="1"/>
    </xf>
    <xf numFmtId="0" fontId="9" fillId="0" borderId="0" xfId="0" applyFont="1" applyBorder="1" applyAlignment="1">
      <alignment horizontal="center"/>
    </xf>
    <xf numFmtId="0" fontId="7" fillId="0" borderId="2" xfId="0" applyFont="1" applyBorder="1" applyAlignment="1">
      <alignment horizontal="center" wrapText="1"/>
    </xf>
    <xf numFmtId="0" fontId="12" fillId="0" borderId="0" xfId="0" applyFont="1" applyAlignment="1">
      <alignment horizontal="center"/>
    </xf>
    <xf numFmtId="0" fontId="7" fillId="0" borderId="1" xfId="0" applyFont="1" applyBorder="1" applyAlignment="1">
      <alignment horizontal="center" vertical="top" wrapText="1"/>
    </xf>
    <xf numFmtId="0" fontId="7" fillId="0" borderId="1" xfId="0" applyFont="1" applyBorder="1" applyAlignment="1">
      <alignment wrapText="1"/>
    </xf>
    <xf numFmtId="0" fontId="7" fillId="0" borderId="1" xfId="0" applyNumberFormat="1" applyFont="1" applyBorder="1" applyAlignment="1">
      <alignment horizontal="center" vertical="top" wrapText="1"/>
    </xf>
    <xf numFmtId="0" fontId="7" fillId="0" borderId="2" xfId="0" applyNumberFormat="1" applyFont="1" applyBorder="1" applyAlignment="1">
      <alignment wrapText="1"/>
    </xf>
    <xf numFmtId="164" fontId="11" fillId="0" borderId="1" xfId="0" applyNumberFormat="1" applyFont="1" applyBorder="1" applyAlignment="1">
      <alignment horizontal="center" shrinkToFit="1"/>
    </xf>
    <xf numFmtId="165" fontId="7" fillId="0" borderId="2" xfId="0" applyNumberFormat="1" applyFont="1" applyBorder="1" applyAlignment="1">
      <alignment horizontal="center" vertical="center" shrinkToFit="1"/>
    </xf>
    <xf numFmtId="164" fontId="13" fillId="0" borderId="0" xfId="0" applyNumberFormat="1" applyFont="1" applyAlignment="1">
      <alignment horizontal="left"/>
    </xf>
    <xf numFmtId="49" fontId="6" fillId="0" borderId="2" xfId="0" applyNumberFormat="1" applyFont="1" applyBorder="1" applyAlignment="1">
      <alignment horizontal="center" vertical="center"/>
    </xf>
    <xf numFmtId="49" fontId="6" fillId="0" borderId="2" xfId="0" applyNumberFormat="1" applyFont="1" applyBorder="1" applyAlignment="1">
      <alignment horizontal="center" vertical="center" wrapText="1"/>
    </xf>
    <xf numFmtId="49" fontId="6" fillId="0" borderId="2" xfId="0" applyNumberFormat="1" applyFont="1" applyBorder="1" applyAlignment="1">
      <alignment horizontal="center"/>
    </xf>
    <xf numFmtId="0" fontId="2" fillId="0" borderId="0" xfId="0" applyFont="1" applyBorder="1" applyAlignment="1"/>
    <xf numFmtId="2" fontId="7" fillId="2" borderId="10" xfId="0" applyNumberFormat="1" applyFont="1" applyFill="1" applyBorder="1" applyAlignment="1">
      <alignment vertical="top"/>
    </xf>
    <xf numFmtId="2" fontId="7" fillId="2" borderId="0" xfId="0" applyNumberFormat="1" applyFont="1" applyFill="1" applyBorder="1" applyAlignment="1">
      <alignment vertical="top"/>
    </xf>
    <xf numFmtId="0" fontId="0" fillId="0" borderId="0" xfId="0" applyAlignment="1"/>
    <xf numFmtId="0" fontId="21" fillId="0" borderId="4" xfId="0" applyFont="1" applyBorder="1"/>
    <xf numFmtId="0" fontId="20" fillId="0" borderId="4" xfId="0" applyFont="1" applyBorder="1"/>
    <xf numFmtId="2" fontId="7" fillId="0" borderId="5" xfId="0" applyNumberFormat="1" applyFont="1" applyBorder="1" applyAlignment="1">
      <alignment horizontal="center" vertical="center" wrapText="1"/>
    </xf>
    <xf numFmtId="49" fontId="22" fillId="0" borderId="2" xfId="0" applyNumberFormat="1" applyFont="1" applyBorder="1" applyAlignment="1">
      <alignment horizontal="center" vertical="top"/>
    </xf>
    <xf numFmtId="49" fontId="5" fillId="0" borderId="2" xfId="0" applyNumberFormat="1" applyFont="1" applyBorder="1" applyAlignment="1">
      <alignment horizontal="center"/>
    </xf>
    <xf numFmtId="0" fontId="5" fillId="0" borderId="8" xfId="0" applyFont="1" applyBorder="1" applyAlignment="1">
      <alignment horizontal="left" wrapText="1"/>
    </xf>
    <xf numFmtId="49" fontId="5" fillId="0" borderId="1" xfId="0" applyNumberFormat="1" applyFont="1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12" fillId="0" borderId="0" xfId="0" applyFont="1" applyAlignment="1">
      <alignment horizontal="center" wrapText="1"/>
    </xf>
    <xf numFmtId="0" fontId="7" fillId="0" borderId="0" xfId="0" applyFont="1" applyBorder="1" applyAlignment="1">
      <alignment wrapText="1"/>
    </xf>
    <xf numFmtId="0" fontId="0" fillId="0" borderId="0" xfId="0" applyBorder="1" applyAlignment="1">
      <alignment wrapText="1"/>
    </xf>
    <xf numFmtId="0" fontId="9" fillId="0" borderId="0" xfId="0" applyFont="1" applyBorder="1" applyAlignment="1">
      <alignment horizontal="center"/>
    </xf>
    <xf numFmtId="0" fontId="7" fillId="0" borderId="2" xfId="0" applyFont="1" applyBorder="1" applyAlignment="1">
      <alignment horizontal="center" vertical="center" wrapText="1"/>
    </xf>
    <xf numFmtId="164" fontId="7" fillId="0" borderId="2" xfId="0" applyNumberFormat="1" applyFont="1" applyBorder="1" applyAlignment="1">
      <alignment horizontal="center" vertical="center" wrapText="1"/>
    </xf>
    <xf numFmtId="0" fontId="7" fillId="2" borderId="2" xfId="1" applyFont="1" applyFill="1" applyBorder="1" applyAlignment="1">
      <alignment horizontal="center" vertical="center" wrapText="1"/>
    </xf>
    <xf numFmtId="0" fontId="12" fillId="0" borderId="0" xfId="0" applyFont="1" applyBorder="1" applyAlignment="1">
      <alignment horizontal="center"/>
    </xf>
    <xf numFmtId="0" fontId="18" fillId="0" borderId="0" xfId="0" applyFont="1" applyBorder="1" applyAlignment="1">
      <alignment wrapText="1"/>
    </xf>
    <xf numFmtId="0" fontId="7" fillId="0" borderId="6" xfId="0" applyFont="1" applyBorder="1" applyAlignment="1">
      <alignment horizontal="center" vertical="center" wrapText="1"/>
    </xf>
    <xf numFmtId="0" fontId="7" fillId="0" borderId="7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wrapText="1"/>
    </xf>
    <xf numFmtId="0" fontId="7" fillId="0" borderId="8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</cellXfs>
  <cellStyles count="6">
    <cellStyle name="Įprastas" xfId="0" builtinId="0"/>
    <cellStyle name="Įprastas 2" xfId="2"/>
    <cellStyle name="Kablelis 2" xfId="3"/>
    <cellStyle name="Kablelis 3" xfId="4"/>
    <cellStyle name="Normal_Sheet1" xfId="1"/>
    <cellStyle name="Paprastas 2" xf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28"/>
  <sheetViews>
    <sheetView zoomScale="130" zoomScaleNormal="130" workbookViewId="0">
      <selection activeCell="B2" sqref="B2"/>
    </sheetView>
  </sheetViews>
  <sheetFormatPr defaultRowHeight="12.75"/>
  <cols>
    <col min="1" max="1" width="5.5703125" customWidth="1"/>
    <col min="2" max="2" width="76" customWidth="1"/>
    <col min="3" max="3" width="11.5703125" customWidth="1"/>
    <col min="4" max="4" width="10.5703125" bestFit="1" customWidth="1"/>
  </cols>
  <sheetData>
    <row r="1" spans="1:9" ht="15.75">
      <c r="B1" s="75" t="s">
        <v>23</v>
      </c>
      <c r="C1" s="75"/>
      <c r="D1" s="20"/>
      <c r="E1" s="7"/>
    </row>
    <row r="2" spans="1:9" ht="13.5" customHeight="1">
      <c r="A2" s="13"/>
      <c r="B2" s="75" t="s">
        <v>173</v>
      </c>
      <c r="C2" s="75"/>
      <c r="D2" s="20"/>
      <c r="E2" s="7"/>
    </row>
    <row r="3" spans="1:9" ht="15.75">
      <c r="A3" s="13"/>
      <c r="B3" s="75" t="s">
        <v>24</v>
      </c>
      <c r="C3" s="75"/>
      <c r="D3" s="20"/>
      <c r="E3" s="7"/>
    </row>
    <row r="4" spans="1:9" ht="16.5" customHeight="1">
      <c r="A4" s="13"/>
      <c r="B4" s="75"/>
      <c r="C4" s="7"/>
      <c r="E4" s="65"/>
    </row>
    <row r="5" spans="1:9" ht="15.75">
      <c r="A5" s="66"/>
      <c r="B5" s="238" t="s">
        <v>27</v>
      </c>
      <c r="C5" s="238"/>
      <c r="D5" s="21"/>
      <c r="E5" s="36"/>
    </row>
    <row r="6" spans="1:9" ht="15.75">
      <c r="A6" s="67"/>
      <c r="B6" s="68" t="s">
        <v>19</v>
      </c>
      <c r="C6" s="69"/>
      <c r="D6" s="21"/>
      <c r="E6" s="32"/>
    </row>
    <row r="7" spans="1:9" ht="15.75" customHeight="1">
      <c r="A7" s="67"/>
      <c r="B7" s="68"/>
      <c r="C7" s="69"/>
      <c r="D7" s="21"/>
      <c r="E7" s="32"/>
      <c r="F7" s="65"/>
      <c r="G7" s="65"/>
      <c r="H7" s="65"/>
      <c r="I7" s="21"/>
    </row>
    <row r="8" spans="1:9" ht="13.5" customHeight="1">
      <c r="A8" s="60"/>
      <c r="B8" s="61"/>
      <c r="C8" s="62" t="s">
        <v>20</v>
      </c>
      <c r="D8" s="21"/>
      <c r="E8" s="36"/>
      <c r="F8" s="29"/>
      <c r="G8" s="65"/>
      <c r="H8" s="22"/>
      <c r="I8" s="21"/>
    </row>
    <row r="9" spans="1:9" ht="31.5" customHeight="1">
      <c r="A9" s="82" t="s">
        <v>14</v>
      </c>
      <c r="B9" s="135" t="s">
        <v>15</v>
      </c>
      <c r="C9" s="135" t="s">
        <v>2</v>
      </c>
      <c r="D9" s="21"/>
      <c r="F9" s="29"/>
      <c r="G9" s="23"/>
      <c r="H9" s="24"/>
      <c r="I9" s="21"/>
    </row>
    <row r="10" spans="1:9" ht="16.5" customHeight="1">
      <c r="A10" s="82" t="s">
        <v>60</v>
      </c>
      <c r="B10" s="157" t="s">
        <v>62</v>
      </c>
      <c r="C10" s="111">
        <f>C11+C12</f>
        <v>30.6</v>
      </c>
      <c r="D10" s="21"/>
      <c r="F10" s="29"/>
      <c r="G10" s="21"/>
      <c r="H10" s="239"/>
      <c r="I10" s="240"/>
    </row>
    <row r="11" spans="1:9" ht="15">
      <c r="A11" s="82"/>
      <c r="B11" s="157" t="s">
        <v>92</v>
      </c>
      <c r="C11" s="111">
        <v>0.6</v>
      </c>
      <c r="D11" s="21"/>
      <c r="F11" s="29"/>
      <c r="G11" s="29"/>
      <c r="H11" s="29"/>
      <c r="I11" s="29"/>
    </row>
    <row r="12" spans="1:9" ht="15">
      <c r="A12" s="82"/>
      <c r="B12" s="157" t="s">
        <v>172</v>
      </c>
      <c r="C12" s="111">
        <v>30</v>
      </c>
      <c r="D12" s="21"/>
      <c r="F12" s="29"/>
      <c r="G12" s="29"/>
      <c r="H12" s="29"/>
      <c r="I12" s="29"/>
    </row>
    <row r="13" spans="1:9" ht="18.75" customHeight="1">
      <c r="A13" s="82" t="s">
        <v>39</v>
      </c>
      <c r="B13" s="110" t="s">
        <v>56</v>
      </c>
      <c r="C13" s="152">
        <f>C14+C15</f>
        <v>104.072</v>
      </c>
      <c r="D13" s="21"/>
      <c r="F13" s="29"/>
      <c r="G13" s="29"/>
      <c r="H13" s="29"/>
      <c r="I13" s="39"/>
    </row>
    <row r="14" spans="1:9" ht="38.25" customHeight="1">
      <c r="A14" s="82" t="s">
        <v>88</v>
      </c>
      <c r="B14" s="110" t="s">
        <v>90</v>
      </c>
      <c r="C14" s="232">
        <v>4.4800000000000004</v>
      </c>
      <c r="D14" s="21"/>
      <c r="F14" s="29"/>
      <c r="G14" s="29"/>
    </row>
    <row r="15" spans="1:9" ht="14.25" customHeight="1">
      <c r="A15" s="82" t="s">
        <v>89</v>
      </c>
      <c r="B15" s="110" t="s">
        <v>91</v>
      </c>
      <c r="C15" s="152">
        <v>99.591999999999999</v>
      </c>
      <c r="D15" s="226"/>
    </row>
    <row r="16" spans="1:9" ht="14.25">
      <c r="A16" s="63"/>
      <c r="B16" s="64" t="s">
        <v>16</v>
      </c>
      <c r="C16" s="180">
        <f>C13+C10</f>
        <v>134.672</v>
      </c>
      <c r="D16" s="226"/>
    </row>
    <row r="17" spans="1:9" ht="15">
      <c r="A17" s="40"/>
      <c r="B17" s="73"/>
      <c r="C17" s="227"/>
      <c r="D17" s="226"/>
    </row>
    <row r="18" spans="1:9" ht="15">
      <c r="A18" s="33"/>
      <c r="B18" s="28"/>
      <c r="C18" s="228"/>
    </row>
    <row r="19" spans="1:9" ht="15">
      <c r="A19" s="40"/>
      <c r="B19" s="28"/>
      <c r="C19" s="228"/>
    </row>
    <row r="20" spans="1:9" ht="15">
      <c r="A20" s="40"/>
      <c r="B20" s="36"/>
      <c r="C20" s="228"/>
      <c r="F20" s="229"/>
      <c r="G20" s="229"/>
      <c r="H20" s="229"/>
    </row>
    <row r="21" spans="1:9" ht="15">
      <c r="A21" s="40"/>
      <c r="B21" s="36"/>
      <c r="C21" s="228"/>
      <c r="F21" s="229"/>
      <c r="G21" s="229"/>
      <c r="H21" s="229"/>
      <c r="I21" s="29"/>
    </row>
    <row r="22" spans="1:9" ht="15">
      <c r="A22" s="31"/>
      <c r="B22" s="37"/>
      <c r="C22" s="26"/>
      <c r="F22" s="229"/>
      <c r="G22" s="229"/>
      <c r="H22" s="229"/>
      <c r="I22" s="29"/>
    </row>
    <row r="23" spans="1:9" ht="15">
      <c r="A23" s="33"/>
      <c r="B23" s="28"/>
      <c r="C23" s="29"/>
      <c r="F23" s="229"/>
      <c r="G23" s="229"/>
      <c r="H23" s="229"/>
      <c r="I23" s="43"/>
    </row>
    <row r="24" spans="1:9" ht="15">
      <c r="A24" s="44"/>
      <c r="B24" s="28"/>
      <c r="C24" s="29"/>
      <c r="F24" s="229"/>
      <c r="G24" s="229"/>
      <c r="H24" s="229"/>
      <c r="I24" s="29"/>
    </row>
    <row r="25" spans="1:9" ht="15">
      <c r="A25" s="33"/>
      <c r="B25" s="34"/>
      <c r="C25" s="27"/>
      <c r="E25" s="36"/>
      <c r="F25" s="229"/>
      <c r="G25" s="229"/>
      <c r="H25" s="229"/>
      <c r="I25" s="29"/>
    </row>
    <row r="26" spans="1:9" ht="15">
      <c r="A26" s="31"/>
      <c r="B26" s="37"/>
      <c r="C26" s="26"/>
      <c r="F26" s="229"/>
      <c r="G26" s="229"/>
      <c r="H26" s="229"/>
      <c r="I26" s="29"/>
    </row>
    <row r="27" spans="1:9" ht="15">
      <c r="A27" s="33"/>
      <c r="B27" s="36"/>
      <c r="C27" s="29"/>
      <c r="F27" s="229"/>
      <c r="G27" s="229"/>
      <c r="H27" s="229"/>
    </row>
    <row r="28" spans="1:9" ht="14.25">
      <c r="A28" s="45"/>
      <c r="B28" s="32"/>
      <c r="C28" s="26"/>
      <c r="F28" s="229"/>
      <c r="G28" s="229"/>
      <c r="H28" s="229"/>
    </row>
    <row r="29" spans="1:9" ht="15">
      <c r="A29" s="33"/>
      <c r="B29" s="36"/>
      <c r="C29" s="29"/>
      <c r="F29" s="229"/>
      <c r="G29" s="229"/>
      <c r="H29" s="229"/>
    </row>
    <row r="30" spans="1:9" ht="15">
      <c r="A30" s="46"/>
      <c r="B30" s="36"/>
      <c r="C30" s="29"/>
      <c r="F30" s="229"/>
      <c r="G30" s="229"/>
      <c r="H30" s="229"/>
    </row>
    <row r="31" spans="1:9" ht="15">
      <c r="A31" s="46"/>
      <c r="B31" s="36"/>
      <c r="C31" s="29"/>
      <c r="F31" s="229"/>
      <c r="G31" s="229"/>
      <c r="H31" s="229"/>
    </row>
    <row r="32" spans="1:9" ht="14.25">
      <c r="A32" s="31"/>
      <c r="B32" s="32"/>
      <c r="C32" s="25"/>
    </row>
    <row r="33" spans="1:10" ht="15">
      <c r="A33" s="33"/>
      <c r="B33" s="34"/>
      <c r="C33" s="27"/>
    </row>
    <row r="34" spans="1:10" ht="15">
      <c r="A34" s="33"/>
      <c r="B34" s="34"/>
      <c r="C34" s="27"/>
    </row>
    <row r="35" spans="1:10" ht="14.25">
      <c r="A35" s="45"/>
      <c r="B35" s="47"/>
      <c r="C35" s="26"/>
    </row>
    <row r="36" spans="1:10" ht="15">
      <c r="A36" s="46"/>
      <c r="B36" s="34"/>
      <c r="C36" s="29"/>
    </row>
    <row r="37" spans="1:10" ht="14.25">
      <c r="A37" s="45"/>
      <c r="B37" s="32"/>
      <c r="C37" s="26"/>
    </row>
    <row r="38" spans="1:10" ht="15">
      <c r="A38" s="46"/>
      <c r="B38" s="34"/>
      <c r="C38" s="29"/>
    </row>
    <row r="39" spans="1:10" ht="14.25">
      <c r="A39" s="45"/>
      <c r="B39" s="47"/>
      <c r="C39" s="26"/>
    </row>
    <row r="40" spans="1:10" ht="15">
      <c r="A40" s="46"/>
      <c r="B40" s="34"/>
      <c r="C40" s="29"/>
    </row>
    <row r="41" spans="1:10" ht="15">
      <c r="A41" s="46"/>
      <c r="B41" s="34"/>
      <c r="C41" s="29"/>
    </row>
    <row r="42" spans="1:10" ht="15">
      <c r="A42" s="46"/>
      <c r="B42" s="36"/>
      <c r="C42" s="29"/>
    </row>
    <row r="43" spans="1:10" ht="14.25">
      <c r="A43" s="48"/>
      <c r="B43" s="49"/>
      <c r="C43" s="38"/>
    </row>
    <row r="44" spans="1:10" ht="14.25">
      <c r="A44" s="31"/>
      <c r="B44" s="32"/>
      <c r="C44" s="42"/>
    </row>
    <row r="45" spans="1:10" ht="15">
      <c r="A45" s="33"/>
      <c r="B45" s="36"/>
      <c r="C45" s="39"/>
      <c r="J45" s="10"/>
    </row>
    <row r="46" spans="1:10" ht="14.25">
      <c r="A46" s="31"/>
      <c r="B46" s="50"/>
      <c r="C46" s="26"/>
    </row>
    <row r="47" spans="1:10" ht="15">
      <c r="A47" s="33"/>
      <c r="B47" s="36"/>
      <c r="C47" s="29"/>
    </row>
    <row r="48" spans="1:10" ht="14.25">
      <c r="A48" s="51"/>
      <c r="B48" s="49"/>
      <c r="C48" s="26"/>
    </row>
    <row r="49" spans="1:4" ht="14.25">
      <c r="A49" s="51"/>
      <c r="B49" s="49"/>
      <c r="C49" s="26"/>
    </row>
    <row r="50" spans="1:4" ht="15">
      <c r="A50" s="52"/>
      <c r="B50" s="36"/>
      <c r="C50" s="29"/>
    </row>
    <row r="51" spans="1:4" ht="15">
      <c r="A51" s="52"/>
      <c r="B51" s="36"/>
      <c r="C51" s="29"/>
    </row>
    <row r="52" spans="1:4" ht="14.25">
      <c r="A52" s="51"/>
      <c r="B52" s="49"/>
      <c r="C52" s="26"/>
    </row>
    <row r="53" spans="1:4" ht="14.25">
      <c r="A53" s="51"/>
      <c r="B53" s="49"/>
      <c r="C53" s="26"/>
    </row>
    <row r="54" spans="1:4" ht="15">
      <c r="A54" s="52"/>
      <c r="B54" s="36"/>
      <c r="C54" s="29"/>
    </row>
    <row r="55" spans="1:4" ht="15">
      <c r="A55" s="52"/>
      <c r="B55" s="36"/>
      <c r="C55" s="29"/>
    </row>
    <row r="56" spans="1:4" ht="15.75">
      <c r="A56" s="53"/>
      <c r="B56" s="49"/>
      <c r="C56" s="26"/>
    </row>
    <row r="57" spans="1:4" ht="15">
      <c r="A57" s="33"/>
      <c r="B57" s="34"/>
      <c r="C57" s="29"/>
    </row>
    <row r="58" spans="1:4" ht="15">
      <c r="A58" s="33"/>
      <c r="B58" s="34"/>
      <c r="C58" s="29"/>
    </row>
    <row r="59" spans="1:4" ht="14.25">
      <c r="A59" s="31"/>
      <c r="B59" s="49"/>
      <c r="C59" s="26"/>
    </row>
    <row r="60" spans="1:4" ht="15">
      <c r="A60" s="33"/>
      <c r="B60" s="34"/>
      <c r="C60" s="29"/>
    </row>
    <row r="61" spans="1:4" ht="30" customHeight="1">
      <c r="A61" s="33"/>
      <c r="B61" s="34"/>
      <c r="C61" s="29"/>
      <c r="D61" s="11"/>
    </row>
    <row r="62" spans="1:4" ht="15" customHeight="1">
      <c r="A62" s="33"/>
      <c r="B62" s="34"/>
      <c r="C62" s="29"/>
      <c r="D62" s="11"/>
    </row>
    <row r="63" spans="1:4" ht="15" customHeight="1">
      <c r="A63" s="48"/>
      <c r="B63" s="49"/>
      <c r="C63" s="30"/>
    </row>
    <row r="64" spans="1:4" ht="15">
      <c r="A64" s="33"/>
      <c r="B64" s="34"/>
      <c r="C64" s="29"/>
    </row>
    <row r="65" spans="1:5" ht="15">
      <c r="A65" s="33"/>
      <c r="B65" s="34"/>
      <c r="C65" s="29"/>
    </row>
    <row r="66" spans="1:5" ht="15">
      <c r="A66" s="33"/>
      <c r="B66" s="36"/>
      <c r="C66" s="29"/>
      <c r="D66" s="8"/>
    </row>
    <row r="67" spans="1:5" ht="15">
      <c r="A67" s="33"/>
      <c r="B67" s="36"/>
      <c r="C67" s="29"/>
      <c r="D67" s="8"/>
    </row>
    <row r="68" spans="1:5" ht="15">
      <c r="A68" s="33"/>
      <c r="B68" s="34"/>
      <c r="C68" s="29"/>
    </row>
    <row r="69" spans="1:5" ht="15.75">
      <c r="A69" s="54"/>
      <c r="B69" s="55"/>
      <c r="C69" s="30"/>
    </row>
    <row r="70" spans="1:5" ht="20.25" customHeight="1">
      <c r="A70" s="33"/>
      <c r="B70" s="56"/>
      <c r="C70" s="26"/>
      <c r="E70" s="12"/>
    </row>
    <row r="71" spans="1:5" ht="15">
      <c r="A71" s="57"/>
      <c r="B71" s="34"/>
      <c r="C71" s="35"/>
    </row>
    <row r="72" spans="1:5" ht="19.5" customHeight="1">
      <c r="A72" s="40"/>
      <c r="B72" s="36"/>
      <c r="C72" s="41"/>
    </row>
    <row r="73" spans="1:5" ht="15">
      <c r="A73" s="40"/>
      <c r="B73" s="36"/>
      <c r="C73" s="41"/>
    </row>
    <row r="74" spans="1:5" ht="15">
      <c r="A74" s="57"/>
      <c r="B74" s="34"/>
      <c r="C74" s="29"/>
    </row>
    <row r="75" spans="1:5" ht="15">
      <c r="A75" s="57"/>
      <c r="B75" s="34"/>
      <c r="C75" s="29"/>
    </row>
    <row r="76" spans="1:5" ht="15">
      <c r="A76" s="57"/>
      <c r="B76" s="34"/>
      <c r="C76" s="29"/>
    </row>
    <row r="77" spans="1:5" ht="15">
      <c r="A77" s="46"/>
      <c r="B77" s="36"/>
      <c r="C77" s="29"/>
    </row>
    <row r="78" spans="1:5" ht="15">
      <c r="A78" s="57"/>
      <c r="B78" s="36"/>
      <c r="C78" s="29"/>
    </row>
    <row r="79" spans="1:5" ht="15">
      <c r="A79" s="33"/>
      <c r="B79" s="36"/>
      <c r="C79" s="29"/>
    </row>
    <row r="80" spans="1:5" ht="15">
      <c r="A80" s="57"/>
      <c r="B80" s="36"/>
      <c r="C80" s="29"/>
    </row>
    <row r="81" spans="1:6" ht="15">
      <c r="A81" s="57"/>
      <c r="B81" s="36"/>
      <c r="C81" s="29"/>
    </row>
    <row r="82" spans="1:6" ht="24.95" customHeight="1">
      <c r="A82" s="57"/>
      <c r="B82" s="36"/>
      <c r="C82" s="29"/>
    </row>
    <row r="83" spans="1:6" ht="15">
      <c r="A83" s="57"/>
      <c r="B83" s="28"/>
      <c r="C83" s="29"/>
    </row>
    <row r="84" spans="1:6" ht="15">
      <c r="A84" s="57"/>
      <c r="B84" s="36"/>
      <c r="C84" s="29"/>
      <c r="D84" s="8"/>
    </row>
    <row r="85" spans="1:6" ht="15">
      <c r="A85" s="33"/>
      <c r="B85" s="36"/>
      <c r="C85" s="29"/>
    </row>
    <row r="86" spans="1:6" ht="15">
      <c r="A86" s="33"/>
      <c r="B86" s="28"/>
      <c r="C86" s="41"/>
    </row>
    <row r="87" spans="1:6" ht="15">
      <c r="A87" s="58"/>
      <c r="B87" s="36"/>
      <c r="C87" s="29"/>
    </row>
    <row r="88" spans="1:6" ht="15">
      <c r="A88" s="57"/>
      <c r="B88" s="59"/>
      <c r="C88" s="29"/>
    </row>
    <row r="89" spans="1:6">
      <c r="A89" s="12"/>
      <c r="B89" s="2"/>
      <c r="C89" s="3"/>
    </row>
    <row r="90" spans="1:6" ht="30" customHeight="1">
      <c r="A90" s="12"/>
      <c r="B90" s="2"/>
      <c r="C90" s="3"/>
    </row>
    <row r="91" spans="1:6" ht="45" customHeight="1">
      <c r="A91" s="12"/>
      <c r="B91" s="2"/>
      <c r="C91" s="3"/>
    </row>
    <row r="92" spans="1:6">
      <c r="A92" s="12"/>
      <c r="B92" s="2"/>
      <c r="C92" s="3"/>
    </row>
    <row r="93" spans="1:6">
      <c r="A93" s="12"/>
      <c r="B93" s="2"/>
      <c r="C93" s="3"/>
      <c r="E93" s="8"/>
    </row>
    <row r="94" spans="1:6" ht="17.25" customHeight="1">
      <c r="A94" s="12"/>
      <c r="B94" s="2"/>
      <c r="C94" s="3"/>
      <c r="F94" s="8"/>
    </row>
    <row r="95" spans="1:6">
      <c r="B95" s="2"/>
      <c r="C95" s="3"/>
    </row>
    <row r="96" spans="1:6">
      <c r="B96" s="2"/>
      <c r="C96" s="3"/>
    </row>
    <row r="97" spans="2:7">
      <c r="B97" s="2"/>
      <c r="C97" s="3"/>
    </row>
    <row r="98" spans="2:7">
      <c r="B98" s="2"/>
      <c r="C98" s="3"/>
    </row>
    <row r="99" spans="2:7">
      <c r="B99" s="2"/>
      <c r="C99" s="3"/>
    </row>
    <row r="100" spans="2:7">
      <c r="B100" s="2"/>
      <c r="C100" s="3"/>
    </row>
    <row r="101" spans="2:7">
      <c r="B101" s="2"/>
      <c r="C101" s="3"/>
    </row>
    <row r="102" spans="2:7" ht="45" customHeight="1">
      <c r="B102" s="2"/>
      <c r="C102" s="3"/>
    </row>
    <row r="104" spans="2:7">
      <c r="C104" s="1"/>
    </row>
    <row r="106" spans="2:7" ht="30" customHeight="1"/>
    <row r="108" spans="2:7">
      <c r="G108" s="9"/>
    </row>
    <row r="127" ht="30" customHeight="1"/>
    <row r="128" ht="15" customHeight="1"/>
  </sheetData>
  <mergeCells count="2">
    <mergeCell ref="B5:C5"/>
    <mergeCell ref="H10:I10"/>
  </mergeCells>
  <pageMargins left="0.74803149606299213" right="0.19685039370078741" top="0.59055118110236227" bottom="0.55118110236220474" header="0.51181102362204722" footer="0.51181102362204722"/>
  <pageSetup paperSize="9" fitToHeight="4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34"/>
  <sheetViews>
    <sheetView zoomScale="130" zoomScaleNormal="130" workbookViewId="0">
      <selection activeCell="K10" sqref="K10"/>
    </sheetView>
  </sheetViews>
  <sheetFormatPr defaultRowHeight="12.75"/>
  <cols>
    <col min="1" max="1" width="6.140625" customWidth="1"/>
    <col min="2" max="2" width="46.140625" customWidth="1"/>
    <col min="3" max="3" width="9.28515625" customWidth="1"/>
    <col min="4" max="4" width="10.7109375" customWidth="1"/>
    <col min="5" max="5" width="12.42578125" customWidth="1"/>
    <col min="6" max="6" width="8.85546875" customWidth="1"/>
    <col min="7" max="7" width="10.5703125" bestFit="1" customWidth="1"/>
  </cols>
  <sheetData>
    <row r="1" spans="1:14" ht="15">
      <c r="A1" s="7"/>
      <c r="B1" s="7"/>
      <c r="C1" s="75" t="s">
        <v>0</v>
      </c>
      <c r="D1" s="75"/>
      <c r="E1" s="75"/>
      <c r="F1" s="7"/>
    </row>
    <row r="2" spans="1:14" ht="16.5" customHeight="1">
      <c r="A2" s="7"/>
      <c r="B2" s="7"/>
      <c r="C2" s="75" t="s">
        <v>174</v>
      </c>
      <c r="D2" s="75"/>
      <c r="E2" s="75"/>
      <c r="F2" s="7"/>
    </row>
    <row r="3" spans="1:14" ht="15">
      <c r="A3" s="7"/>
      <c r="B3" s="7"/>
      <c r="C3" s="75" t="s">
        <v>155</v>
      </c>
      <c r="D3" s="75"/>
      <c r="E3" s="75"/>
      <c r="F3" s="7"/>
    </row>
    <row r="4" spans="1:14">
      <c r="A4" s="4"/>
      <c r="B4" s="4"/>
      <c r="C4" s="4"/>
      <c r="D4" s="4"/>
      <c r="E4" s="4"/>
      <c r="F4" s="4"/>
    </row>
    <row r="5" spans="1:14" ht="18.75" customHeight="1">
      <c r="A5" s="238" t="s">
        <v>126</v>
      </c>
      <c r="B5" s="238"/>
      <c r="C5" s="238"/>
      <c r="D5" s="238"/>
      <c r="E5" s="238"/>
      <c r="F5" s="238"/>
      <c r="G5" s="12"/>
    </row>
    <row r="6" spans="1:14" ht="18.75">
      <c r="A6" s="206"/>
      <c r="B6" s="245" t="s">
        <v>125</v>
      </c>
      <c r="C6" s="245"/>
      <c r="D6" s="245"/>
      <c r="E6" s="206"/>
      <c r="F6" s="206"/>
      <c r="G6" s="12"/>
    </row>
    <row r="7" spans="1:14" ht="15.75">
      <c r="A7" s="196"/>
      <c r="B7" s="196"/>
      <c r="C7" s="196"/>
      <c r="D7" s="196"/>
      <c r="E7" s="196"/>
      <c r="F7" s="13"/>
      <c r="G7" s="12"/>
    </row>
    <row r="8" spans="1:14" ht="15.75" customHeight="1">
      <c r="A8" s="196"/>
      <c r="B8" s="196"/>
      <c r="C8" s="196"/>
      <c r="D8" s="196"/>
      <c r="E8" s="239" t="s">
        <v>21</v>
      </c>
      <c r="F8" s="240"/>
      <c r="G8" s="12"/>
    </row>
    <row r="9" spans="1:14" ht="13.5" customHeight="1">
      <c r="A9" s="242" t="s">
        <v>14</v>
      </c>
      <c r="B9" s="242" t="s">
        <v>112</v>
      </c>
      <c r="C9" s="243" t="s">
        <v>2</v>
      </c>
      <c r="D9" s="242" t="s">
        <v>113</v>
      </c>
      <c r="E9" s="244" t="s">
        <v>114</v>
      </c>
      <c r="F9" s="242" t="s">
        <v>115</v>
      </c>
      <c r="G9" s="12"/>
    </row>
    <row r="10" spans="1:14" ht="15" customHeight="1">
      <c r="A10" s="242"/>
      <c r="B10" s="242"/>
      <c r="C10" s="243"/>
      <c r="D10" s="242"/>
      <c r="E10" s="242"/>
      <c r="F10" s="242"/>
      <c r="G10" s="12"/>
    </row>
    <row r="11" spans="1:14" ht="15" customHeight="1">
      <c r="A11" s="242"/>
      <c r="B11" s="242"/>
      <c r="C11" s="243"/>
      <c r="D11" s="242"/>
      <c r="E11" s="242"/>
      <c r="F11" s="242"/>
      <c r="G11" s="12"/>
    </row>
    <row r="12" spans="1:14" ht="80.25" customHeight="1">
      <c r="A12" s="242"/>
      <c r="B12" s="242"/>
      <c r="C12" s="243"/>
      <c r="D12" s="242"/>
      <c r="E12" s="242"/>
      <c r="F12" s="242"/>
      <c r="G12" s="12"/>
    </row>
    <row r="13" spans="1:14" ht="12.75" customHeight="1">
      <c r="A13" s="197">
        <v>1</v>
      </c>
      <c r="B13" s="197">
        <v>2</v>
      </c>
      <c r="C13" s="198">
        <v>3</v>
      </c>
      <c r="D13" s="199">
        <v>4</v>
      </c>
      <c r="E13" s="198">
        <v>5</v>
      </c>
      <c r="F13" s="197">
        <v>6</v>
      </c>
      <c r="G13" s="12"/>
    </row>
    <row r="14" spans="1:14" ht="15" customHeight="1">
      <c r="A14" s="166" t="s">
        <v>116</v>
      </c>
      <c r="B14" s="202" t="s">
        <v>117</v>
      </c>
      <c r="C14" s="174">
        <f t="shared" ref="C14:C21" si="0">D14+E14+F14</f>
        <v>18.811</v>
      </c>
      <c r="D14" s="72">
        <v>0.1</v>
      </c>
      <c r="E14" s="174">
        <v>5.1639999999999997</v>
      </c>
      <c r="F14" s="174">
        <v>13.547000000000001</v>
      </c>
      <c r="G14" s="12"/>
      <c r="H14" s="12"/>
      <c r="I14" s="12"/>
    </row>
    <row r="15" spans="1:14" ht="15">
      <c r="A15" s="166" t="s">
        <v>118</v>
      </c>
      <c r="B15" s="202" t="s">
        <v>119</v>
      </c>
      <c r="C15" s="174">
        <f t="shared" si="0"/>
        <v>6.1619999999999999</v>
      </c>
      <c r="D15" s="210">
        <v>0.56200000000000006</v>
      </c>
      <c r="E15" s="210">
        <v>5.6</v>
      </c>
      <c r="F15" s="174"/>
      <c r="G15" s="94"/>
      <c r="H15" s="95"/>
      <c r="I15" s="12"/>
      <c r="J15" s="12"/>
      <c r="K15" s="12"/>
      <c r="L15" s="12"/>
      <c r="M15" s="12"/>
      <c r="N15" s="12"/>
    </row>
    <row r="16" spans="1:14" ht="15">
      <c r="A16" s="166" t="s">
        <v>39</v>
      </c>
      <c r="B16" s="202" t="s">
        <v>83</v>
      </c>
      <c r="C16" s="174">
        <f t="shared" si="0"/>
        <v>17.934999999999999</v>
      </c>
      <c r="D16" s="174"/>
      <c r="E16" s="174">
        <v>12.132999999999999</v>
      </c>
      <c r="F16" s="174">
        <v>5.8019999999999996</v>
      </c>
      <c r="G16" s="95"/>
      <c r="H16" s="95"/>
      <c r="I16" s="12"/>
      <c r="J16" s="12"/>
      <c r="K16" s="12"/>
      <c r="L16" s="12"/>
      <c r="M16" s="241"/>
      <c r="N16" s="241"/>
    </row>
    <row r="17" spans="1:14" ht="15">
      <c r="A17" s="166" t="s">
        <v>120</v>
      </c>
      <c r="B17" s="202" t="s">
        <v>84</v>
      </c>
      <c r="C17" s="174">
        <f t="shared" si="0"/>
        <v>-6.1619999999999999</v>
      </c>
      <c r="D17" s="211">
        <v>-0.56200000000000006</v>
      </c>
      <c r="E17" s="174">
        <v>-5.6</v>
      </c>
      <c r="F17" s="72"/>
      <c r="G17" s="95"/>
      <c r="H17" s="95"/>
      <c r="I17" s="12"/>
      <c r="J17" s="12"/>
      <c r="K17" s="12"/>
      <c r="L17" s="12"/>
      <c r="M17" s="189"/>
      <c r="N17" s="189"/>
    </row>
    <row r="18" spans="1:14" ht="15">
      <c r="A18" s="166" t="s">
        <v>121</v>
      </c>
      <c r="B18" s="202" t="s">
        <v>132</v>
      </c>
      <c r="C18" s="174">
        <f t="shared" si="0"/>
        <v>11.712</v>
      </c>
      <c r="D18" s="174"/>
      <c r="E18" s="174">
        <v>9.4260000000000002</v>
      </c>
      <c r="F18" s="174">
        <v>2.286</v>
      </c>
      <c r="G18" s="95"/>
      <c r="H18" s="95"/>
      <c r="I18" s="12"/>
      <c r="J18" s="12"/>
      <c r="K18" s="96"/>
      <c r="L18" s="12"/>
      <c r="M18" s="189"/>
      <c r="N18" s="94"/>
    </row>
    <row r="19" spans="1:14" ht="15">
      <c r="A19" s="166" t="s">
        <v>122</v>
      </c>
      <c r="B19" s="202" t="s">
        <v>133</v>
      </c>
      <c r="C19" s="174">
        <f t="shared" si="0"/>
        <v>-18.811</v>
      </c>
      <c r="D19" s="72">
        <v>-0.1</v>
      </c>
      <c r="E19" s="210">
        <v>-5.1639999999999997</v>
      </c>
      <c r="F19" s="174">
        <v>-13.547000000000001</v>
      </c>
      <c r="G19" s="95"/>
      <c r="H19" s="78"/>
      <c r="I19" s="12"/>
      <c r="J19" s="12"/>
      <c r="K19" s="12"/>
      <c r="L19" s="97"/>
      <c r="M19" s="92"/>
      <c r="N19" s="97"/>
    </row>
    <row r="20" spans="1:14" ht="17.25" customHeight="1">
      <c r="A20" s="166" t="s">
        <v>123</v>
      </c>
      <c r="B20" s="202" t="s">
        <v>134</v>
      </c>
      <c r="C20" s="174">
        <f t="shared" si="0"/>
        <v>-17.934999999999999</v>
      </c>
      <c r="D20" s="211"/>
      <c r="E20" s="174">
        <v>-12.132999999999999</v>
      </c>
      <c r="F20" s="174">
        <v>-5.8019999999999996</v>
      </c>
      <c r="G20" s="12"/>
      <c r="H20" s="78"/>
      <c r="I20" s="12"/>
      <c r="J20" s="12"/>
      <c r="K20" s="159"/>
      <c r="L20" s="12"/>
      <c r="M20" s="12"/>
      <c r="N20" s="12"/>
    </row>
    <row r="21" spans="1:14" ht="16.5" customHeight="1">
      <c r="A21" s="166" t="s">
        <v>124</v>
      </c>
      <c r="B21" s="203" t="s">
        <v>135</v>
      </c>
      <c r="C21" s="174">
        <f t="shared" si="0"/>
        <v>-11.712</v>
      </c>
      <c r="D21" s="210"/>
      <c r="E21" s="174">
        <v>-9.4260000000000002</v>
      </c>
      <c r="F21" s="174">
        <v>-2.286</v>
      </c>
      <c r="G21" s="12"/>
      <c r="H21" s="78"/>
      <c r="I21" s="12"/>
      <c r="J21" s="12"/>
      <c r="K21" s="12"/>
      <c r="L21" s="12"/>
      <c r="M21" s="12"/>
      <c r="N21" s="12"/>
    </row>
    <row r="22" spans="1:14" ht="15.75" customHeight="1">
      <c r="A22" s="166"/>
      <c r="B22" s="204" t="s">
        <v>16</v>
      </c>
      <c r="C22" s="205">
        <f>SUM(C14:C21)</f>
        <v>0</v>
      </c>
      <c r="D22" s="205">
        <f>SUM(D14:D21)</f>
        <v>0</v>
      </c>
      <c r="E22" s="205">
        <f>SUM(E14:E21)</f>
        <v>0</v>
      </c>
      <c r="F22" s="205">
        <f>SUM(F14:F21)</f>
        <v>0</v>
      </c>
      <c r="G22" s="12"/>
      <c r="H22" s="78"/>
      <c r="I22" s="12"/>
      <c r="J22" s="12"/>
      <c r="K22" s="12"/>
      <c r="L22" s="12"/>
      <c r="M22" s="12"/>
      <c r="N22" s="12"/>
    </row>
    <row r="23" spans="1:14" ht="17.25" customHeight="1">
      <c r="A23" s="200"/>
      <c r="B23" s="230"/>
      <c r="C23" s="231"/>
      <c r="D23" s="231"/>
      <c r="E23" s="231"/>
      <c r="F23" s="201"/>
      <c r="G23" s="12"/>
      <c r="I23" s="12"/>
      <c r="J23" s="12"/>
      <c r="K23" s="12"/>
      <c r="L23" s="12"/>
      <c r="M23" s="12"/>
      <c r="N23" s="12"/>
    </row>
    <row r="24" spans="1:14" ht="15" customHeight="1">
      <c r="A24" s="101"/>
      <c r="B24" s="36"/>
      <c r="C24" s="3"/>
      <c r="D24" s="3"/>
      <c r="E24" s="3"/>
      <c r="F24" s="3"/>
      <c r="G24" s="12"/>
      <c r="I24" s="12"/>
      <c r="J24" s="3"/>
      <c r="K24" s="12"/>
      <c r="L24" s="12"/>
      <c r="M24" s="12"/>
      <c r="N24" s="12"/>
    </row>
    <row r="25" spans="1:14" ht="17.25" customHeight="1">
      <c r="A25" s="101"/>
      <c r="B25" s="36"/>
      <c r="C25" s="3"/>
      <c r="D25" s="3"/>
      <c r="E25" s="3"/>
      <c r="F25" s="3"/>
      <c r="G25" s="12"/>
      <c r="I25" s="12"/>
      <c r="J25" s="12"/>
      <c r="K25" s="12"/>
      <c r="L25" s="12"/>
      <c r="M25" s="12"/>
      <c r="N25" s="12"/>
    </row>
    <row r="26" spans="1:14">
      <c r="A26" s="12"/>
      <c r="B26" s="2"/>
      <c r="C26" s="3"/>
      <c r="D26" s="3"/>
      <c r="E26" s="3"/>
      <c r="F26" s="3"/>
      <c r="G26" s="12"/>
      <c r="I26" s="12"/>
      <c r="J26" s="12"/>
      <c r="K26" s="12"/>
      <c r="L26" s="12"/>
      <c r="M26" s="12"/>
      <c r="N26" s="12"/>
    </row>
    <row r="27" spans="1:14">
      <c r="A27" s="12"/>
      <c r="B27" s="2"/>
      <c r="C27" s="3"/>
      <c r="D27" s="3"/>
      <c r="E27" s="3"/>
      <c r="F27" s="3"/>
      <c r="G27" s="12"/>
      <c r="I27" s="12"/>
      <c r="L27" s="12"/>
      <c r="M27" s="92"/>
      <c r="N27" s="12"/>
    </row>
    <row r="28" spans="1:14">
      <c r="A28" s="12"/>
      <c r="B28" s="12"/>
      <c r="C28" s="12"/>
      <c r="D28" s="12"/>
      <c r="E28" s="12"/>
      <c r="F28" s="12"/>
      <c r="G28" s="12"/>
      <c r="H28" s="10"/>
      <c r="I28" s="12"/>
      <c r="L28" s="12"/>
      <c r="M28" s="92"/>
      <c r="N28" s="12"/>
    </row>
    <row r="29" spans="1:14" ht="13.5" customHeight="1">
      <c r="A29" s="12"/>
      <c r="B29" s="12"/>
      <c r="C29" s="3"/>
      <c r="D29" s="3"/>
      <c r="E29" s="3"/>
      <c r="F29" s="3"/>
      <c r="G29" s="12"/>
      <c r="H29" s="91"/>
      <c r="I29" s="12"/>
      <c r="K29" s="12"/>
      <c r="L29" s="12"/>
      <c r="M29" s="85"/>
      <c r="N29" s="94"/>
    </row>
    <row r="30" spans="1:14">
      <c r="A30" s="12"/>
      <c r="B30" s="12"/>
      <c r="C30" s="12"/>
      <c r="D30" s="12"/>
      <c r="E30" s="12"/>
      <c r="F30" s="12"/>
      <c r="G30" s="12"/>
      <c r="H30" s="92"/>
      <c r="I30" s="12"/>
      <c r="K30" s="12"/>
      <c r="L30" s="12"/>
      <c r="M30" s="12"/>
      <c r="N30" s="12"/>
    </row>
    <row r="31" spans="1:14" ht="15" customHeight="1">
      <c r="A31" s="12"/>
      <c r="B31" s="12"/>
      <c r="C31" s="12"/>
      <c r="D31" s="12"/>
      <c r="E31" s="12"/>
      <c r="F31" s="12"/>
      <c r="G31" s="12"/>
      <c r="H31" s="93"/>
      <c r="K31" s="12"/>
      <c r="L31" s="12"/>
      <c r="M31" s="12"/>
      <c r="N31" s="12"/>
    </row>
    <row r="32" spans="1:14" ht="16.5" customHeight="1">
      <c r="A32" s="12"/>
      <c r="B32" s="12"/>
      <c r="C32" s="12"/>
      <c r="D32" s="12"/>
      <c r="E32" s="12"/>
      <c r="F32" s="12"/>
      <c r="G32" s="12"/>
      <c r="H32" s="93"/>
      <c r="K32" s="12"/>
      <c r="L32" s="12"/>
      <c r="M32" s="12"/>
      <c r="N32" s="12"/>
    </row>
    <row r="33" spans="1:14">
      <c r="A33" s="12"/>
      <c r="B33" s="12"/>
      <c r="C33" s="12"/>
      <c r="D33" s="12"/>
      <c r="E33" s="12"/>
      <c r="F33" s="12"/>
      <c r="G33" s="12"/>
      <c r="H33" s="12"/>
      <c r="I33" s="12"/>
      <c r="K33" s="12"/>
    </row>
    <row r="34" spans="1:14">
      <c r="A34" s="12"/>
      <c r="B34" s="12"/>
      <c r="C34" s="12"/>
      <c r="D34" s="12"/>
      <c r="E34" s="12"/>
      <c r="F34" s="12"/>
      <c r="G34" s="12"/>
      <c r="H34" s="91"/>
      <c r="I34" s="12"/>
      <c r="K34" s="12"/>
    </row>
    <row r="35" spans="1:14">
      <c r="A35" s="12"/>
      <c r="B35" s="12"/>
      <c r="C35" s="12"/>
      <c r="D35" s="12"/>
      <c r="E35" s="12"/>
      <c r="F35" s="12"/>
      <c r="G35" s="12"/>
      <c r="H35" s="12"/>
      <c r="I35" s="12"/>
      <c r="K35" s="12"/>
      <c r="L35" s="12"/>
      <c r="M35" s="12"/>
      <c r="N35" s="12"/>
    </row>
    <row r="36" spans="1:14" ht="15" customHeight="1">
      <c r="A36" s="12"/>
      <c r="B36" s="12"/>
      <c r="C36" s="12"/>
      <c r="D36" s="12"/>
      <c r="E36" s="12"/>
      <c r="F36" s="12"/>
      <c r="G36" s="12"/>
      <c r="I36" s="12"/>
      <c r="K36" s="12"/>
      <c r="L36" s="12"/>
      <c r="M36" s="12"/>
      <c r="N36" s="12"/>
    </row>
    <row r="37" spans="1:14">
      <c r="A37" s="12"/>
      <c r="B37" s="12"/>
      <c r="C37" s="12"/>
      <c r="D37" s="12"/>
      <c r="E37" s="12"/>
      <c r="F37" s="12"/>
      <c r="G37" s="12"/>
      <c r="I37" s="12"/>
      <c r="K37" s="12"/>
      <c r="L37" s="12"/>
      <c r="M37" s="12"/>
      <c r="N37" s="12"/>
    </row>
    <row r="38" spans="1:14">
      <c r="A38" s="12"/>
      <c r="B38" s="12"/>
      <c r="C38" s="12"/>
      <c r="D38" s="12"/>
      <c r="E38" s="12"/>
      <c r="F38" s="12"/>
      <c r="G38" s="12"/>
      <c r="I38" s="12"/>
      <c r="K38" s="12"/>
      <c r="L38" s="12"/>
      <c r="M38" s="12"/>
      <c r="N38" s="12"/>
    </row>
    <row r="39" spans="1:14">
      <c r="A39" s="12"/>
      <c r="B39" s="12"/>
      <c r="C39" s="12"/>
      <c r="D39" s="12"/>
      <c r="E39" s="12"/>
      <c r="F39" s="12"/>
      <c r="G39" s="12"/>
      <c r="I39" s="12"/>
      <c r="K39" s="12"/>
      <c r="L39" s="12"/>
      <c r="M39" s="12"/>
      <c r="N39" s="12"/>
    </row>
    <row r="40" spans="1:14">
      <c r="A40" s="12"/>
      <c r="B40" s="12"/>
      <c r="C40" s="12"/>
      <c r="D40" s="12"/>
      <c r="E40" s="12"/>
      <c r="F40" s="12"/>
      <c r="G40" s="12"/>
      <c r="I40" s="12"/>
      <c r="K40" s="12"/>
      <c r="L40" s="12"/>
      <c r="M40" s="12"/>
      <c r="N40" s="12"/>
    </row>
    <row r="41" spans="1:14" ht="17.25" customHeight="1">
      <c r="A41" s="12"/>
      <c r="B41" s="12"/>
      <c r="C41" s="12"/>
      <c r="D41" s="12"/>
      <c r="E41" s="12"/>
      <c r="F41" s="12"/>
      <c r="G41" s="12"/>
      <c r="I41" s="12"/>
      <c r="K41" s="12"/>
      <c r="L41" s="12"/>
      <c r="M41" s="12"/>
      <c r="N41" s="12"/>
    </row>
    <row r="42" spans="1:14">
      <c r="A42" s="12"/>
      <c r="B42" s="12"/>
      <c r="C42" s="12"/>
      <c r="D42" s="12"/>
      <c r="E42" s="12"/>
      <c r="F42" s="12"/>
      <c r="G42" s="12"/>
      <c r="I42" s="12"/>
      <c r="K42" s="12"/>
      <c r="L42" s="12"/>
      <c r="M42" s="12"/>
      <c r="N42" s="12"/>
    </row>
    <row r="43" spans="1:14">
      <c r="A43" s="12"/>
      <c r="B43" s="12"/>
      <c r="C43" s="12"/>
      <c r="D43" s="12"/>
      <c r="E43" s="12"/>
      <c r="F43" s="12"/>
      <c r="G43" s="12"/>
      <c r="I43" s="12"/>
      <c r="K43" s="12"/>
      <c r="L43" s="12"/>
      <c r="M43" s="12"/>
      <c r="N43" s="12"/>
    </row>
    <row r="44" spans="1:14">
      <c r="A44" s="12"/>
      <c r="B44" s="12"/>
      <c r="C44" s="12"/>
      <c r="D44" s="12"/>
      <c r="E44" s="12"/>
      <c r="F44" s="12"/>
      <c r="G44" s="12"/>
      <c r="I44" s="12"/>
      <c r="K44" s="98"/>
      <c r="L44" s="97"/>
      <c r="M44" s="12"/>
      <c r="N44" s="12"/>
    </row>
    <row r="45" spans="1:14">
      <c r="A45" s="12"/>
      <c r="B45" s="12"/>
      <c r="C45" s="12"/>
      <c r="D45" s="12"/>
      <c r="E45" s="12"/>
      <c r="F45" s="12"/>
      <c r="G45" s="12"/>
      <c r="K45" s="2"/>
      <c r="L45" s="12"/>
      <c r="M45" s="12"/>
      <c r="N45" s="12"/>
    </row>
    <row r="46" spans="1:14">
      <c r="A46" s="12"/>
      <c r="B46" s="12"/>
      <c r="C46" s="12"/>
      <c r="D46" s="12"/>
      <c r="E46" s="12"/>
      <c r="F46" s="12"/>
      <c r="G46" s="12"/>
      <c r="K46" s="12"/>
      <c r="L46" s="12"/>
      <c r="M46" s="12"/>
      <c r="N46" s="12"/>
    </row>
    <row r="47" spans="1:14">
      <c r="A47" s="12"/>
      <c r="B47" s="12"/>
      <c r="C47" s="12"/>
      <c r="D47" s="12"/>
      <c r="E47" s="12"/>
      <c r="F47" s="12"/>
      <c r="G47" s="12"/>
      <c r="K47" s="12"/>
      <c r="L47" s="12"/>
      <c r="M47" s="12"/>
      <c r="N47" s="12"/>
    </row>
    <row r="48" spans="1:14" ht="14.25" customHeight="1">
      <c r="A48" s="12"/>
      <c r="B48" s="12"/>
      <c r="C48" s="12"/>
      <c r="D48" s="12"/>
      <c r="E48" s="12"/>
      <c r="F48" s="12"/>
      <c r="G48" s="12"/>
      <c r="L48" s="12"/>
      <c r="M48" s="12"/>
      <c r="N48" s="12"/>
    </row>
    <row r="49" spans="9:14">
      <c r="L49" s="12"/>
      <c r="M49" s="12"/>
      <c r="N49" s="12"/>
    </row>
    <row r="50" spans="9:14">
      <c r="L50" s="97"/>
      <c r="M50" s="12"/>
      <c r="N50" s="12"/>
    </row>
    <row r="51" spans="9:14">
      <c r="L51" s="3"/>
      <c r="M51" s="12"/>
      <c r="N51" s="12"/>
    </row>
    <row r="52" spans="9:14">
      <c r="L52" s="12"/>
      <c r="M52" s="12"/>
      <c r="N52" s="12"/>
    </row>
    <row r="53" spans="9:14">
      <c r="J53" s="12"/>
      <c r="L53" s="12"/>
      <c r="M53" s="12"/>
      <c r="N53" s="12"/>
    </row>
    <row r="54" spans="9:14">
      <c r="J54" s="12"/>
    </row>
    <row r="55" spans="9:14">
      <c r="J55" s="12"/>
    </row>
    <row r="56" spans="9:14">
      <c r="J56" s="12"/>
    </row>
    <row r="57" spans="9:14">
      <c r="J57" s="12"/>
    </row>
    <row r="58" spans="9:14">
      <c r="J58" s="12"/>
    </row>
    <row r="59" spans="9:14">
      <c r="I59" s="10"/>
      <c r="J59" s="12"/>
    </row>
    <row r="60" spans="9:14">
      <c r="I60" s="12"/>
    </row>
    <row r="61" spans="9:14">
      <c r="I61" s="12"/>
    </row>
    <row r="62" spans="9:14">
      <c r="I62" s="94"/>
    </row>
    <row r="63" spans="9:14">
      <c r="I63" s="91"/>
    </row>
    <row r="64" spans="9:14">
      <c r="I64" s="92"/>
    </row>
    <row r="65" spans="9:9">
      <c r="I65" s="91"/>
    </row>
    <row r="66" spans="9:9">
      <c r="I66" s="12"/>
    </row>
    <row r="68" spans="9:9" ht="30" customHeight="1"/>
    <row r="74" spans="9:9" ht="30" customHeight="1"/>
    <row r="88" ht="18" customHeight="1"/>
    <row r="90" ht="15" customHeight="1"/>
    <row r="96" ht="16.5" customHeight="1"/>
    <row r="97" ht="16.5" customHeight="1"/>
    <row r="100" ht="17.25" customHeight="1"/>
    <row r="103" ht="16.5" customHeight="1"/>
    <row r="108" ht="15.75" customHeight="1"/>
    <row r="112" ht="30" customHeight="1"/>
    <row r="124" spans="10:10">
      <c r="J124" s="9"/>
    </row>
    <row r="133" ht="30" customHeight="1"/>
    <row r="134" ht="15" customHeight="1"/>
  </sheetData>
  <mergeCells count="10">
    <mergeCell ref="M16:N16"/>
    <mergeCell ref="A5:F5"/>
    <mergeCell ref="A9:A12"/>
    <mergeCell ref="B9:B12"/>
    <mergeCell ref="C9:C12"/>
    <mergeCell ref="D9:D12"/>
    <mergeCell ref="E9:E12"/>
    <mergeCell ref="F9:F12"/>
    <mergeCell ref="E8:F8"/>
    <mergeCell ref="B6:D6"/>
  </mergeCells>
  <pageMargins left="0.74803149606299213" right="0.19685039370078741" top="0.59055118110236227" bottom="0.35433070866141736" header="0.51181102362204722" footer="0.51181102362204722"/>
  <pageSetup paperSize="9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34"/>
  <sheetViews>
    <sheetView zoomScale="130" zoomScaleNormal="130" workbookViewId="0">
      <selection activeCell="I4" sqref="I4:I5"/>
    </sheetView>
  </sheetViews>
  <sheetFormatPr defaultRowHeight="12.75"/>
  <cols>
    <col min="1" max="1" width="6.140625" customWidth="1"/>
    <col min="2" max="2" width="46.140625" customWidth="1"/>
    <col min="3" max="3" width="10.42578125" customWidth="1"/>
    <col min="4" max="4" width="10" customWidth="1"/>
    <col min="5" max="5" width="12.42578125" customWidth="1"/>
    <col min="6" max="6" width="8.85546875" customWidth="1"/>
    <col min="7" max="7" width="10.5703125" bestFit="1" customWidth="1"/>
  </cols>
  <sheetData>
    <row r="1" spans="1:14" ht="15">
      <c r="A1" s="7"/>
      <c r="B1" s="7"/>
      <c r="C1" s="75" t="s">
        <v>0</v>
      </c>
      <c r="D1" s="75"/>
      <c r="E1" s="75"/>
      <c r="F1" s="7"/>
    </row>
    <row r="2" spans="1:14" ht="16.5" customHeight="1">
      <c r="A2" s="7"/>
      <c r="B2" s="7"/>
      <c r="C2" s="75" t="s">
        <v>174</v>
      </c>
      <c r="D2" s="75"/>
      <c r="E2" s="75"/>
      <c r="F2" s="7"/>
    </row>
    <row r="3" spans="1:14" ht="15">
      <c r="A3" s="7"/>
      <c r="B3" s="7"/>
      <c r="C3" s="75" t="s">
        <v>12</v>
      </c>
      <c r="D3" s="75"/>
      <c r="E3" s="75"/>
      <c r="F3" s="7"/>
    </row>
    <row r="4" spans="1:14">
      <c r="A4" s="4"/>
      <c r="B4" s="4"/>
      <c r="C4" s="4"/>
      <c r="D4" s="4"/>
      <c r="E4" s="4"/>
      <c r="F4" s="4"/>
    </row>
    <row r="5" spans="1:14" ht="15.75">
      <c r="A5" s="4"/>
      <c r="B5" s="238" t="s">
        <v>28</v>
      </c>
      <c r="C5" s="238"/>
      <c r="D5" s="238"/>
      <c r="E5" s="238"/>
      <c r="F5" s="4"/>
    </row>
    <row r="6" spans="1:14" ht="15.75">
      <c r="A6" s="4"/>
      <c r="B6" s="238" t="s">
        <v>17</v>
      </c>
      <c r="C6" s="238"/>
      <c r="D6" s="238"/>
      <c r="E6" s="70"/>
      <c r="F6" s="4"/>
    </row>
    <row r="7" spans="1:14" ht="15.75">
      <c r="A7" s="4"/>
      <c r="B7" s="238" t="s">
        <v>18</v>
      </c>
      <c r="C7" s="238"/>
      <c r="D7" s="5"/>
      <c r="E7" s="6"/>
      <c r="F7" s="4"/>
    </row>
    <row r="8" spans="1:14" ht="15.75">
      <c r="A8" s="4"/>
      <c r="B8" s="136"/>
      <c r="C8" s="136"/>
      <c r="D8" s="5"/>
      <c r="E8" s="6"/>
      <c r="F8" s="4"/>
    </row>
    <row r="9" spans="1:14" ht="13.5" customHeight="1">
      <c r="A9" s="4"/>
      <c r="B9" s="4"/>
      <c r="C9" s="4"/>
      <c r="D9" s="4"/>
      <c r="E9" s="239" t="s">
        <v>21</v>
      </c>
      <c r="F9" s="240"/>
    </row>
    <row r="10" spans="1:14" ht="15" customHeight="1">
      <c r="A10" s="242" t="s">
        <v>1</v>
      </c>
      <c r="B10" s="242" t="s">
        <v>9</v>
      </c>
      <c r="C10" s="242" t="s">
        <v>2</v>
      </c>
      <c r="D10" s="242" t="s">
        <v>3</v>
      </c>
      <c r="E10" s="242"/>
      <c r="F10" s="242"/>
    </row>
    <row r="11" spans="1:14" ht="15" customHeight="1">
      <c r="A11" s="242"/>
      <c r="B11" s="242"/>
      <c r="C11" s="242"/>
      <c r="D11" s="242" t="s">
        <v>4</v>
      </c>
      <c r="E11" s="242"/>
      <c r="F11" s="242" t="s">
        <v>5</v>
      </c>
    </row>
    <row r="12" spans="1:14" ht="30">
      <c r="A12" s="242"/>
      <c r="B12" s="242"/>
      <c r="C12" s="242"/>
      <c r="D12" s="71" t="s">
        <v>6</v>
      </c>
      <c r="E12" s="137" t="s">
        <v>11</v>
      </c>
      <c r="F12" s="242"/>
    </row>
    <row r="13" spans="1:14">
      <c r="A13" s="83">
        <v>1</v>
      </c>
      <c r="B13" s="83">
        <v>2</v>
      </c>
      <c r="C13" s="83">
        <v>3</v>
      </c>
      <c r="D13" s="84">
        <v>4</v>
      </c>
      <c r="E13" s="83">
        <v>5</v>
      </c>
      <c r="F13" s="83">
        <v>6</v>
      </c>
    </row>
    <row r="14" spans="1:14" ht="14.25">
      <c r="A14" s="86" t="s">
        <v>29</v>
      </c>
      <c r="B14" s="16" t="s">
        <v>10</v>
      </c>
      <c r="C14" s="149">
        <f>D14+F14</f>
        <v>158.45199999999997</v>
      </c>
      <c r="D14" s="149">
        <f>D15+D19+D22+D25+D27+D32</f>
        <v>169.89299999999997</v>
      </c>
      <c r="E14" s="149">
        <f t="shared" ref="E14:F14" si="0">E15+E19+E22+E25+E27+E32</f>
        <v>2.33</v>
      </c>
      <c r="F14" s="149">
        <f t="shared" si="0"/>
        <v>-11.440999999999995</v>
      </c>
      <c r="H14" s="12"/>
    </row>
    <row r="15" spans="1:14" ht="14.25">
      <c r="A15" s="161" t="s">
        <v>68</v>
      </c>
      <c r="B15" s="16" t="s">
        <v>69</v>
      </c>
      <c r="C15" s="160">
        <f t="shared" ref="C15:C17" si="1">D15+F15</f>
        <v>134.49199999999999</v>
      </c>
      <c r="D15" s="158">
        <f>D17+D18+D16</f>
        <v>134.49199999999999</v>
      </c>
      <c r="E15" s="87">
        <f t="shared" ref="E15:F15" si="2">E17+E18+E16</f>
        <v>0.6</v>
      </c>
      <c r="F15" s="87">
        <f t="shared" si="2"/>
        <v>0</v>
      </c>
      <c r="H15" s="12"/>
      <c r="J15" s="12"/>
      <c r="K15" s="12"/>
      <c r="L15" s="12"/>
      <c r="M15" s="12"/>
      <c r="N15" s="12"/>
    </row>
    <row r="16" spans="1:14" ht="15">
      <c r="A16" s="184" t="s">
        <v>99</v>
      </c>
      <c r="B16" s="171" t="s">
        <v>7</v>
      </c>
      <c r="C16" s="77">
        <f t="shared" si="1"/>
        <v>34.299999999999997</v>
      </c>
      <c r="D16" s="190">
        <v>34.299999999999997</v>
      </c>
      <c r="E16" s="87"/>
      <c r="F16" s="87"/>
      <c r="G16" s="78"/>
      <c r="H16" s="12"/>
      <c r="J16" s="12"/>
      <c r="K16" s="12"/>
      <c r="L16" s="12"/>
      <c r="M16" s="241"/>
      <c r="N16" s="241"/>
    </row>
    <row r="17" spans="1:14" ht="15">
      <c r="A17" s="225" t="s">
        <v>70</v>
      </c>
      <c r="B17" s="17" t="s">
        <v>61</v>
      </c>
      <c r="C17" s="153">
        <f t="shared" si="1"/>
        <v>0.6</v>
      </c>
      <c r="D17" s="166">
        <v>0.6</v>
      </c>
      <c r="E17" s="166">
        <v>0.6</v>
      </c>
      <c r="F17" s="87"/>
      <c r="H17" s="12"/>
      <c r="J17" s="12"/>
      <c r="K17" s="12"/>
      <c r="L17" s="12"/>
      <c r="M17" s="138"/>
      <c r="N17" s="138"/>
    </row>
    <row r="18" spans="1:14" ht="75">
      <c r="A18" s="184" t="s">
        <v>96</v>
      </c>
      <c r="B18" s="110" t="s">
        <v>91</v>
      </c>
      <c r="C18" s="150">
        <f t="shared" ref="C18:C21" si="3">D18+F18</f>
        <v>99.591999999999999</v>
      </c>
      <c r="D18" s="148">
        <v>99.591999999999999</v>
      </c>
      <c r="E18" s="87"/>
      <c r="F18" s="87"/>
      <c r="G18" s="10"/>
      <c r="H18" s="12"/>
      <c r="J18" s="12"/>
      <c r="K18" s="96"/>
      <c r="L18" s="12"/>
      <c r="M18" s="138"/>
      <c r="N18" s="94"/>
    </row>
    <row r="19" spans="1:14" ht="14.25">
      <c r="A19" s="88" t="s">
        <v>105</v>
      </c>
      <c r="B19" s="191" t="s">
        <v>106</v>
      </c>
      <c r="C19" s="80">
        <f t="shared" si="3"/>
        <v>0</v>
      </c>
      <c r="D19" s="100">
        <f>D20</f>
        <v>-2</v>
      </c>
      <c r="E19" s="100">
        <f t="shared" ref="E19:F19" si="4">E20</f>
        <v>0</v>
      </c>
      <c r="F19" s="100">
        <f t="shared" si="4"/>
        <v>2</v>
      </c>
      <c r="H19" s="12"/>
      <c r="J19" s="12"/>
      <c r="K19" s="12"/>
      <c r="L19" s="97"/>
      <c r="M19" s="92"/>
      <c r="N19" s="97"/>
    </row>
    <row r="20" spans="1:14" ht="15">
      <c r="A20" s="184" t="s">
        <v>107</v>
      </c>
      <c r="B20" s="18" t="s">
        <v>108</v>
      </c>
      <c r="C20" s="77">
        <f t="shared" si="3"/>
        <v>0</v>
      </c>
      <c r="D20" s="99">
        <f>D21</f>
        <v>-2</v>
      </c>
      <c r="E20" s="99">
        <f t="shared" ref="E20:F20" si="5">E21</f>
        <v>0</v>
      </c>
      <c r="F20" s="99">
        <f t="shared" si="5"/>
        <v>2</v>
      </c>
      <c r="H20" s="12"/>
      <c r="J20" s="12"/>
      <c r="K20" s="159"/>
      <c r="L20" s="12"/>
      <c r="M20" s="12"/>
      <c r="N20" s="12"/>
    </row>
    <row r="21" spans="1:14" ht="15">
      <c r="A21" s="184"/>
      <c r="B21" s="177" t="s">
        <v>109</v>
      </c>
      <c r="C21" s="77">
        <f t="shared" si="3"/>
        <v>0</v>
      </c>
      <c r="D21" s="99">
        <v>-2</v>
      </c>
      <c r="E21" s="87"/>
      <c r="F21" s="190">
        <v>2</v>
      </c>
      <c r="H21" s="12"/>
      <c r="J21" s="12"/>
      <c r="K21" s="12"/>
      <c r="L21" s="12"/>
      <c r="M21" s="12"/>
      <c r="N21" s="12"/>
    </row>
    <row r="22" spans="1:14" ht="28.5">
      <c r="A22" s="143" t="s">
        <v>58</v>
      </c>
      <c r="B22" s="147" t="s">
        <v>59</v>
      </c>
      <c r="C22" s="80">
        <f t="shared" ref="C22:C24" si="6">D22+F22</f>
        <v>-51.3</v>
      </c>
      <c r="D22" s="100">
        <f>D23+D24</f>
        <v>-11.1</v>
      </c>
      <c r="E22" s="100">
        <f t="shared" ref="E22:F22" si="7">E23+E24</f>
        <v>0</v>
      </c>
      <c r="F22" s="100">
        <f t="shared" si="7"/>
        <v>-40.199999999999996</v>
      </c>
      <c r="H22" s="12"/>
      <c r="I22" s="12"/>
      <c r="J22" s="12"/>
      <c r="K22" s="12"/>
      <c r="L22" s="12"/>
      <c r="M22" s="12"/>
      <c r="N22" s="12"/>
    </row>
    <row r="23" spans="1:14" ht="15">
      <c r="A23" s="170" t="s">
        <v>76</v>
      </c>
      <c r="B23" s="171" t="s">
        <v>7</v>
      </c>
      <c r="C23" s="77">
        <f t="shared" si="6"/>
        <v>-51.3</v>
      </c>
      <c r="D23" s="99">
        <v>-17</v>
      </c>
      <c r="E23" s="99"/>
      <c r="F23" s="99">
        <v>-34.299999999999997</v>
      </c>
      <c r="G23" s="10"/>
      <c r="H23" s="12"/>
      <c r="I23" s="12"/>
      <c r="J23" s="12"/>
      <c r="K23" s="12"/>
      <c r="L23" s="12"/>
      <c r="M23" s="12"/>
      <c r="N23" s="12"/>
    </row>
    <row r="24" spans="1:14" ht="15">
      <c r="A24" s="233" t="s">
        <v>161</v>
      </c>
      <c r="B24" s="18" t="s">
        <v>162</v>
      </c>
      <c r="C24" s="77">
        <f t="shared" si="6"/>
        <v>0</v>
      </c>
      <c r="D24" s="99">
        <v>5.9</v>
      </c>
      <c r="E24" s="99"/>
      <c r="F24" s="99">
        <v>-5.9</v>
      </c>
      <c r="G24" s="10"/>
      <c r="H24" s="12"/>
      <c r="I24" s="12"/>
      <c r="J24" s="12"/>
      <c r="K24" s="12"/>
      <c r="L24" s="12"/>
      <c r="M24" s="12"/>
      <c r="N24" s="12"/>
    </row>
    <row r="25" spans="1:14" ht="14.25">
      <c r="A25" s="143" t="s">
        <v>25</v>
      </c>
      <c r="B25" s="89" t="s">
        <v>26</v>
      </c>
      <c r="C25" s="79">
        <f t="shared" ref="C25:C45" si="8">D25+F25</f>
        <v>72</v>
      </c>
      <c r="D25" s="158">
        <f>D26</f>
        <v>16.741</v>
      </c>
      <c r="E25" s="87">
        <f t="shared" ref="E25:F25" si="9">E26</f>
        <v>0</v>
      </c>
      <c r="F25" s="158">
        <f t="shared" si="9"/>
        <v>55.259</v>
      </c>
      <c r="H25" s="95"/>
      <c r="I25" s="12"/>
      <c r="J25" s="12"/>
      <c r="K25" s="12"/>
      <c r="L25" s="12"/>
      <c r="M25" s="12"/>
      <c r="N25" s="12"/>
    </row>
    <row r="26" spans="1:14" ht="15">
      <c r="A26" s="187" t="s">
        <v>95</v>
      </c>
      <c r="B26" s="188" t="s">
        <v>7</v>
      </c>
      <c r="C26" s="77">
        <f t="shared" si="8"/>
        <v>72</v>
      </c>
      <c r="D26" s="148">
        <v>16.741</v>
      </c>
      <c r="E26" s="99"/>
      <c r="F26" s="148">
        <v>55.259</v>
      </c>
      <c r="G26" s="222"/>
      <c r="H26" s="95"/>
      <c r="I26" s="12"/>
      <c r="J26" s="12"/>
      <c r="K26" s="12"/>
      <c r="L26" s="12"/>
      <c r="M26" s="12"/>
      <c r="N26" s="12"/>
    </row>
    <row r="27" spans="1:14" ht="14.25">
      <c r="A27" s="143" t="s">
        <v>54</v>
      </c>
      <c r="B27" s="112" t="s">
        <v>55</v>
      </c>
      <c r="C27" s="160">
        <f t="shared" si="8"/>
        <v>-26.74</v>
      </c>
      <c r="D27" s="195">
        <f>D30+D28+D29+D31</f>
        <v>1.7600000000000002</v>
      </c>
      <c r="E27" s="195">
        <f t="shared" ref="E27:F27" si="10">E30+E28+E29+E31</f>
        <v>1.73</v>
      </c>
      <c r="F27" s="100">
        <f t="shared" si="10"/>
        <v>-28.5</v>
      </c>
      <c r="G27" s="78"/>
      <c r="H27" s="95"/>
      <c r="I27" s="95"/>
      <c r="J27" s="3"/>
      <c r="L27" s="12"/>
      <c r="M27" s="92"/>
      <c r="N27" s="12"/>
    </row>
    <row r="28" spans="1:14" ht="15">
      <c r="A28" s="223" t="s">
        <v>74</v>
      </c>
      <c r="B28" s="18" t="s">
        <v>7</v>
      </c>
      <c r="C28" s="77">
        <f t="shared" si="8"/>
        <v>-28.5</v>
      </c>
      <c r="D28" s="99"/>
      <c r="E28" s="100"/>
      <c r="F28" s="99">
        <v>-28.5</v>
      </c>
      <c r="G28" s="78"/>
      <c r="H28" s="95"/>
      <c r="I28" s="12"/>
      <c r="J28" s="12"/>
      <c r="L28" s="12"/>
      <c r="M28" s="92"/>
      <c r="N28" s="12"/>
    </row>
    <row r="29" spans="1:14" ht="30">
      <c r="A29" s="223" t="s">
        <v>150</v>
      </c>
      <c r="B29" s="107" t="s">
        <v>151</v>
      </c>
      <c r="C29" s="150">
        <f t="shared" si="8"/>
        <v>1.2470000000000001</v>
      </c>
      <c r="D29" s="148">
        <v>1.2470000000000001</v>
      </c>
      <c r="E29" s="148">
        <v>1.226</v>
      </c>
      <c r="F29" s="220"/>
      <c r="G29" s="78"/>
      <c r="H29" s="95"/>
      <c r="I29" s="12"/>
      <c r="J29" s="12"/>
      <c r="K29" s="12"/>
      <c r="L29" s="12"/>
      <c r="M29" s="85"/>
      <c r="N29" s="94"/>
    </row>
    <row r="30" spans="1:14" ht="47.25" customHeight="1">
      <c r="A30" s="224" t="s">
        <v>153</v>
      </c>
      <c r="B30" s="107" t="s">
        <v>154</v>
      </c>
      <c r="C30" s="150">
        <f t="shared" si="8"/>
        <v>0.13100000000000001</v>
      </c>
      <c r="D30" s="186">
        <v>0.13100000000000001</v>
      </c>
      <c r="E30" s="175">
        <v>0.129</v>
      </c>
      <c r="F30" s="175"/>
      <c r="G30" s="78"/>
      <c r="H30" s="95"/>
      <c r="I30" s="12"/>
      <c r="K30" s="12"/>
      <c r="L30" s="12"/>
      <c r="M30" s="12"/>
      <c r="N30" s="12"/>
    </row>
    <row r="31" spans="1:14" ht="54" customHeight="1">
      <c r="A31" s="224" t="s">
        <v>152</v>
      </c>
      <c r="B31" s="110" t="s">
        <v>160</v>
      </c>
      <c r="C31" s="150">
        <f t="shared" si="8"/>
        <v>0.38200000000000001</v>
      </c>
      <c r="D31" s="186">
        <v>0.38200000000000001</v>
      </c>
      <c r="E31" s="186">
        <v>0.375</v>
      </c>
      <c r="F31" s="186"/>
      <c r="G31" s="78"/>
      <c r="H31" s="95"/>
      <c r="I31" s="12"/>
      <c r="K31" s="12"/>
      <c r="L31" s="12"/>
      <c r="M31" s="12"/>
      <c r="N31" s="12"/>
    </row>
    <row r="32" spans="1:14" ht="14.25">
      <c r="A32" s="88" t="s">
        <v>169</v>
      </c>
      <c r="B32" s="16" t="s">
        <v>170</v>
      </c>
      <c r="C32" s="80">
        <f t="shared" si="8"/>
        <v>30</v>
      </c>
      <c r="D32" s="146">
        <f>D33</f>
        <v>30</v>
      </c>
      <c r="E32" s="146">
        <f t="shared" ref="E32:F32" si="11">E33</f>
        <v>0</v>
      </c>
      <c r="F32" s="146">
        <f t="shared" si="11"/>
        <v>0</v>
      </c>
      <c r="G32" s="78"/>
      <c r="H32" s="95"/>
      <c r="I32" s="12"/>
      <c r="K32" s="12"/>
      <c r="L32" s="12"/>
      <c r="M32" s="12"/>
      <c r="N32" s="12"/>
    </row>
    <row r="33" spans="1:14" ht="15">
      <c r="A33" s="184" t="s">
        <v>171</v>
      </c>
      <c r="B33" s="17" t="s">
        <v>61</v>
      </c>
      <c r="C33" s="77">
        <f t="shared" si="8"/>
        <v>30</v>
      </c>
      <c r="D33" s="118">
        <v>30</v>
      </c>
      <c r="E33" s="186"/>
      <c r="F33" s="186"/>
      <c r="G33" s="78"/>
      <c r="H33" s="95"/>
      <c r="I33" s="12"/>
      <c r="K33" s="12"/>
    </row>
    <row r="34" spans="1:14" ht="31.5" customHeight="1">
      <c r="A34" s="88" t="s">
        <v>100</v>
      </c>
      <c r="B34" s="112" t="s">
        <v>101</v>
      </c>
      <c r="C34" s="160">
        <f t="shared" ref="C34:C39" si="12">D34+F34</f>
        <v>30.04</v>
      </c>
      <c r="D34" s="195">
        <f>D35</f>
        <v>30.04</v>
      </c>
      <c r="E34" s="100">
        <f t="shared" ref="E34:F34" si="13">E35</f>
        <v>0</v>
      </c>
      <c r="F34" s="100">
        <f t="shared" si="13"/>
        <v>0</v>
      </c>
      <c r="G34" s="78"/>
      <c r="H34" s="95"/>
      <c r="I34" s="12"/>
      <c r="K34" s="12"/>
    </row>
    <row r="35" spans="1:14" ht="15.75" customHeight="1">
      <c r="A35" s="161" t="s">
        <v>102</v>
      </c>
      <c r="B35" s="112" t="s">
        <v>55</v>
      </c>
      <c r="C35" s="160">
        <f t="shared" si="12"/>
        <v>30.04</v>
      </c>
      <c r="D35" s="195">
        <f>D36</f>
        <v>30.04</v>
      </c>
      <c r="E35" s="100">
        <f t="shared" ref="E35:F35" si="14">E36</f>
        <v>0</v>
      </c>
      <c r="F35" s="100">
        <f t="shared" si="14"/>
        <v>0</v>
      </c>
      <c r="G35" s="78"/>
      <c r="H35" s="95"/>
      <c r="I35" s="12"/>
      <c r="K35" s="12"/>
      <c r="L35" s="12"/>
      <c r="M35" s="12"/>
      <c r="N35" s="12"/>
    </row>
    <row r="36" spans="1:14" ht="30">
      <c r="A36" s="184" t="s">
        <v>103</v>
      </c>
      <c r="B36" s="18" t="s">
        <v>104</v>
      </c>
      <c r="C36" s="150">
        <f t="shared" si="12"/>
        <v>30.04</v>
      </c>
      <c r="D36" s="148">
        <v>30.04</v>
      </c>
      <c r="E36" s="99"/>
      <c r="F36" s="99"/>
      <c r="G36" s="78"/>
      <c r="H36" s="95"/>
      <c r="I36" s="12"/>
      <c r="K36" s="12"/>
      <c r="L36" s="12"/>
      <c r="M36" s="12"/>
      <c r="N36" s="12"/>
    </row>
    <row r="37" spans="1:14" ht="18.75" customHeight="1">
      <c r="A37" s="207" t="s">
        <v>127</v>
      </c>
      <c r="B37" s="112" t="s">
        <v>128</v>
      </c>
      <c r="C37" s="80">
        <f t="shared" si="12"/>
        <v>0</v>
      </c>
      <c r="D37" s="195">
        <f>D38</f>
        <v>-1.0649999999999999</v>
      </c>
      <c r="E37" s="100">
        <f t="shared" ref="E37:F37" si="15">E38</f>
        <v>0</v>
      </c>
      <c r="F37" s="195">
        <f t="shared" si="15"/>
        <v>1.0649999999999999</v>
      </c>
      <c r="G37" s="78"/>
      <c r="H37" s="95"/>
      <c r="I37" s="12"/>
      <c r="K37" s="12"/>
      <c r="L37" s="12"/>
      <c r="M37" s="12"/>
      <c r="N37" s="12"/>
    </row>
    <row r="38" spans="1:14" ht="14.25">
      <c r="A38" s="207" t="s">
        <v>129</v>
      </c>
      <c r="B38" s="112" t="s">
        <v>106</v>
      </c>
      <c r="C38" s="80">
        <f t="shared" si="12"/>
        <v>0</v>
      </c>
      <c r="D38" s="195">
        <f>D39</f>
        <v>-1.0649999999999999</v>
      </c>
      <c r="E38" s="100">
        <f t="shared" ref="E38:F38" si="16">E39</f>
        <v>0</v>
      </c>
      <c r="F38" s="195">
        <f t="shared" si="16"/>
        <v>1.0649999999999999</v>
      </c>
      <c r="G38" s="78"/>
      <c r="H38" s="95"/>
      <c r="I38" s="12"/>
      <c r="K38" s="12"/>
      <c r="L38" s="12"/>
      <c r="M38" s="12"/>
      <c r="N38" s="12"/>
    </row>
    <row r="39" spans="1:14" ht="18" customHeight="1">
      <c r="A39" s="208" t="s">
        <v>130</v>
      </c>
      <c r="B39" s="18" t="s">
        <v>131</v>
      </c>
      <c r="C39" s="77">
        <f t="shared" si="12"/>
        <v>0</v>
      </c>
      <c r="D39" s="148">
        <v>-1.0649999999999999</v>
      </c>
      <c r="E39" s="148"/>
      <c r="F39" s="148">
        <v>1.0649999999999999</v>
      </c>
      <c r="G39" s="78"/>
      <c r="H39" s="95"/>
      <c r="I39" s="12"/>
      <c r="K39" s="12"/>
      <c r="L39" s="12"/>
      <c r="M39" s="12"/>
      <c r="N39" s="12"/>
    </row>
    <row r="40" spans="1:14" ht="28.5">
      <c r="A40" s="88" t="s">
        <v>49</v>
      </c>
      <c r="B40" s="112" t="s">
        <v>80</v>
      </c>
      <c r="C40" s="80">
        <f t="shared" si="8"/>
        <v>-26.499999999999996</v>
      </c>
      <c r="D40" s="100">
        <f>D41</f>
        <v>21.8</v>
      </c>
      <c r="E40" s="100">
        <f t="shared" ref="E40:F40" si="17">E41</f>
        <v>0</v>
      </c>
      <c r="F40" s="100">
        <f t="shared" si="17"/>
        <v>-48.3</v>
      </c>
      <c r="G40" s="78"/>
      <c r="H40" s="95"/>
      <c r="I40" s="12"/>
      <c r="K40" s="12"/>
      <c r="L40" s="12"/>
      <c r="M40" s="12"/>
      <c r="N40" s="12"/>
    </row>
    <row r="41" spans="1:14" ht="15">
      <c r="A41" s="170" t="s">
        <v>57</v>
      </c>
      <c r="B41" s="17" t="s">
        <v>7</v>
      </c>
      <c r="C41" s="77">
        <f t="shared" si="8"/>
        <v>-26.499999999999996</v>
      </c>
      <c r="D41" s="99">
        <v>21.8</v>
      </c>
      <c r="E41" s="99"/>
      <c r="F41" s="99">
        <v>-48.3</v>
      </c>
      <c r="G41" s="78"/>
      <c r="H41" s="95"/>
      <c r="I41" s="12"/>
      <c r="K41" s="12"/>
      <c r="L41" s="12"/>
      <c r="M41" s="12"/>
      <c r="N41" s="12"/>
    </row>
    <row r="42" spans="1:14" ht="32.25" customHeight="1">
      <c r="A42" s="88" t="s">
        <v>40</v>
      </c>
      <c r="B42" s="112" t="s">
        <v>52</v>
      </c>
      <c r="C42" s="178">
        <f t="shared" si="8"/>
        <v>-27.320000000000004</v>
      </c>
      <c r="D42" s="160">
        <f>D43+D44+D45</f>
        <v>-32.020000000000003</v>
      </c>
      <c r="E42" s="160">
        <f t="shared" ref="E42:F42" si="18">E43+E44+E45</f>
        <v>-23.797999999999998</v>
      </c>
      <c r="F42" s="160">
        <f t="shared" si="18"/>
        <v>4.7</v>
      </c>
      <c r="G42" s="78"/>
      <c r="H42" s="95"/>
      <c r="I42" s="12"/>
      <c r="K42" s="12"/>
      <c r="L42" s="12"/>
      <c r="M42" s="12"/>
      <c r="N42" s="12"/>
    </row>
    <row r="43" spans="1:14" ht="15">
      <c r="A43" s="184" t="s">
        <v>41</v>
      </c>
      <c r="B43" s="17" t="s">
        <v>7</v>
      </c>
      <c r="C43" s="72">
        <f t="shared" si="8"/>
        <v>0</v>
      </c>
      <c r="D43" s="77">
        <v>-4.7</v>
      </c>
      <c r="E43" s="90"/>
      <c r="F43" s="77">
        <v>4.7</v>
      </c>
      <c r="G43" s="78"/>
      <c r="H43" s="95"/>
      <c r="I43" s="12"/>
      <c r="K43" s="12"/>
      <c r="L43" s="12"/>
      <c r="M43" s="12"/>
      <c r="N43" s="12"/>
    </row>
    <row r="44" spans="1:14" ht="15">
      <c r="A44" s="184" t="s">
        <v>42</v>
      </c>
      <c r="B44" s="17" t="s">
        <v>43</v>
      </c>
      <c r="C44" s="174">
        <f t="shared" si="8"/>
        <v>-31.417999999999999</v>
      </c>
      <c r="D44" s="150">
        <v>-31.417999999999999</v>
      </c>
      <c r="E44" s="221">
        <v>-27.838999999999999</v>
      </c>
      <c r="F44" s="77"/>
      <c r="G44" s="78"/>
      <c r="H44" s="95"/>
      <c r="I44" s="12"/>
      <c r="K44" s="98"/>
      <c r="L44" s="97"/>
      <c r="M44" s="12"/>
      <c r="N44" s="12"/>
    </row>
    <row r="45" spans="1:14" ht="60">
      <c r="A45" s="184" t="s">
        <v>97</v>
      </c>
      <c r="B45" s="110" t="s">
        <v>90</v>
      </c>
      <c r="C45" s="174">
        <f t="shared" si="8"/>
        <v>4.0979999999999999</v>
      </c>
      <c r="D45" s="150">
        <v>4.0979999999999999</v>
      </c>
      <c r="E45" s="150">
        <v>4.0410000000000004</v>
      </c>
      <c r="F45" s="150"/>
      <c r="G45" s="78"/>
      <c r="H45" s="95"/>
      <c r="I45" s="12"/>
      <c r="K45" s="2"/>
      <c r="L45" s="12"/>
      <c r="M45" s="12"/>
      <c r="N45" s="12"/>
    </row>
    <row r="46" spans="1:14" ht="15">
      <c r="A46" s="74" t="s">
        <v>22</v>
      </c>
      <c r="B46" s="15" t="s">
        <v>2</v>
      </c>
      <c r="C46" s="149">
        <f>D46+F46</f>
        <v>134.67199999999997</v>
      </c>
      <c r="D46" s="179">
        <f>D14+D34+D37+D40+D42</f>
        <v>188.64799999999997</v>
      </c>
      <c r="E46" s="179">
        <f>E14+E34+E37+E40+E42</f>
        <v>-21.467999999999996</v>
      </c>
      <c r="F46" s="179">
        <f>F14+F34+F37+F40+F42</f>
        <v>-53.975999999999992</v>
      </c>
      <c r="G46" s="78"/>
      <c r="H46" s="95"/>
      <c r="I46" s="12"/>
      <c r="K46" s="12"/>
      <c r="L46" s="12"/>
      <c r="M46" s="12"/>
      <c r="N46" s="12"/>
    </row>
    <row r="47" spans="1:14" ht="15">
      <c r="A47" s="74"/>
      <c r="B47" s="19" t="s">
        <v>8</v>
      </c>
      <c r="C47" s="14"/>
      <c r="D47" s="14"/>
      <c r="E47" s="14"/>
      <c r="F47" s="14"/>
      <c r="G47" s="78"/>
      <c r="H47" s="78"/>
      <c r="I47" s="12"/>
      <c r="K47" s="12"/>
      <c r="L47" s="12"/>
      <c r="M47" s="12"/>
      <c r="N47" s="12"/>
    </row>
    <row r="48" spans="1:14" ht="15">
      <c r="A48" s="81" t="s">
        <v>13</v>
      </c>
      <c r="B48" s="17" t="s">
        <v>7</v>
      </c>
      <c r="C48" s="77">
        <f t="shared" ref="C48:C52" si="19">D48+F48</f>
        <v>0</v>
      </c>
      <c r="D48" s="151">
        <f>D16+D21+D23+D26+D28+D39+D41+D43</f>
        <v>48.075999999999993</v>
      </c>
      <c r="E48" s="76">
        <f>E16+E21+E23+E26+E28+E39+E41+E43</f>
        <v>0</v>
      </c>
      <c r="F48" s="151">
        <f>F16+F21+F23+F26+F28+F39+F41+F43</f>
        <v>-48.075999999999993</v>
      </c>
      <c r="H48" s="78"/>
      <c r="I48" s="12"/>
      <c r="L48" s="12"/>
      <c r="M48" s="12"/>
      <c r="N48" s="12"/>
    </row>
    <row r="49" spans="1:14" ht="15">
      <c r="A49" s="181" t="s">
        <v>81</v>
      </c>
      <c r="B49" s="17" t="s">
        <v>61</v>
      </c>
      <c r="C49" s="77">
        <f t="shared" si="19"/>
        <v>30.6</v>
      </c>
      <c r="D49" s="76">
        <f>D17+D33</f>
        <v>30.6</v>
      </c>
      <c r="E49" s="76">
        <f t="shared" ref="E49:F49" si="20">E17+E33</f>
        <v>0.6</v>
      </c>
      <c r="F49" s="76">
        <f t="shared" si="20"/>
        <v>0</v>
      </c>
      <c r="H49" s="78"/>
      <c r="I49" s="12"/>
      <c r="L49" s="12"/>
      <c r="M49" s="12"/>
      <c r="N49" s="12"/>
    </row>
    <row r="50" spans="1:14" ht="15">
      <c r="A50" s="81" t="s">
        <v>48</v>
      </c>
      <c r="B50" s="17" t="s">
        <v>43</v>
      </c>
      <c r="C50" s="77">
        <f t="shared" si="19"/>
        <v>0</v>
      </c>
      <c r="D50" s="76">
        <f>D29+D30+D36+D44</f>
        <v>0</v>
      </c>
      <c r="E50" s="151">
        <f>E29+E30+E36+E44</f>
        <v>-26.483999999999998</v>
      </c>
      <c r="F50" s="76">
        <f>F29+F30+F36+F44</f>
        <v>0</v>
      </c>
      <c r="H50" s="78"/>
      <c r="I50" s="12"/>
      <c r="L50" s="97"/>
      <c r="M50" s="12"/>
      <c r="N50" s="12"/>
    </row>
    <row r="51" spans="1:14" ht="30">
      <c r="A51" s="81" t="s">
        <v>47</v>
      </c>
      <c r="B51" s="110" t="s">
        <v>46</v>
      </c>
      <c r="C51" s="150">
        <f t="shared" si="19"/>
        <v>104.072</v>
      </c>
      <c r="D51" s="151">
        <f>D18+D31+D45</f>
        <v>104.072</v>
      </c>
      <c r="E51" s="151">
        <f>E18+E31+E45</f>
        <v>4.4160000000000004</v>
      </c>
      <c r="F51" s="76">
        <f>F18+F31+F45</f>
        <v>0</v>
      </c>
      <c r="H51" s="78"/>
      <c r="I51" s="12"/>
      <c r="L51" s="3"/>
      <c r="M51" s="12"/>
      <c r="N51" s="12"/>
    </row>
    <row r="52" spans="1:14" ht="18.75" customHeight="1">
      <c r="A52" s="181" t="s">
        <v>163</v>
      </c>
      <c r="B52" s="18" t="s">
        <v>164</v>
      </c>
      <c r="C52" s="77">
        <f t="shared" si="19"/>
        <v>0</v>
      </c>
      <c r="D52" s="72">
        <f>D24</f>
        <v>5.9</v>
      </c>
      <c r="E52" s="72">
        <f t="shared" ref="E52:F52" si="21">E24</f>
        <v>0</v>
      </c>
      <c r="F52" s="72">
        <f t="shared" si="21"/>
        <v>-5.9</v>
      </c>
      <c r="I52" s="12"/>
      <c r="L52" s="12"/>
      <c r="M52" s="12"/>
      <c r="N52" s="12"/>
    </row>
    <row r="53" spans="1:14" ht="15">
      <c r="A53" s="101"/>
      <c r="B53" s="131"/>
      <c r="C53" s="132"/>
      <c r="D53" s="132"/>
      <c r="E53" s="132"/>
      <c r="F53" s="3"/>
      <c r="I53" s="12"/>
      <c r="L53" s="12"/>
      <c r="M53" s="12"/>
      <c r="N53" s="12"/>
    </row>
    <row r="54" spans="1:14" ht="15">
      <c r="A54" s="101"/>
      <c r="B54" s="36"/>
      <c r="C54" s="3"/>
      <c r="D54" s="3"/>
      <c r="E54" s="3"/>
      <c r="F54" s="3"/>
    </row>
    <row r="55" spans="1:14">
      <c r="A55" s="12"/>
      <c r="B55" s="2"/>
      <c r="C55" s="3"/>
      <c r="D55" s="3"/>
      <c r="E55" s="3"/>
      <c r="F55" s="3"/>
    </row>
    <row r="56" spans="1:14">
      <c r="B56" s="2"/>
      <c r="C56" s="3"/>
      <c r="D56" s="3"/>
      <c r="E56" s="3"/>
      <c r="F56" s="3"/>
      <c r="I56" s="12"/>
      <c r="J56" s="12"/>
    </row>
    <row r="57" spans="1:14">
      <c r="H57" s="10"/>
      <c r="I57" s="12"/>
      <c r="J57" s="12"/>
    </row>
    <row r="58" spans="1:14">
      <c r="C58" s="1"/>
      <c r="D58" s="1"/>
      <c r="E58" s="1"/>
      <c r="F58" s="1"/>
      <c r="H58" s="91"/>
      <c r="I58" s="12"/>
      <c r="J58" s="12"/>
    </row>
    <row r="59" spans="1:14">
      <c r="H59" s="92"/>
      <c r="I59" s="12"/>
      <c r="J59" s="12"/>
    </row>
    <row r="60" spans="1:14">
      <c r="H60" s="93"/>
      <c r="I60" s="12"/>
      <c r="J60" s="12"/>
    </row>
    <row r="61" spans="1:14">
      <c r="H61" s="93"/>
      <c r="I61" s="12"/>
      <c r="J61" s="12"/>
    </row>
    <row r="62" spans="1:14">
      <c r="H62" s="12"/>
      <c r="I62" s="12"/>
      <c r="J62" s="12"/>
    </row>
    <row r="63" spans="1:14">
      <c r="H63" s="91"/>
      <c r="I63" s="12"/>
    </row>
    <row r="64" spans="1:14">
      <c r="H64" s="12"/>
      <c r="I64" s="12"/>
    </row>
    <row r="65" spans="9:9">
      <c r="I65" s="12"/>
    </row>
    <row r="66" spans="9:9">
      <c r="I66" s="12"/>
    </row>
    <row r="67" spans="9:9">
      <c r="I67" s="12"/>
    </row>
    <row r="68" spans="9:9" ht="30" customHeight="1"/>
    <row r="74" spans="9:9" ht="30" customHeight="1"/>
    <row r="82" spans="9:9">
      <c r="I82" s="10"/>
    </row>
    <row r="83" spans="9:9">
      <c r="I83" s="12"/>
    </row>
    <row r="84" spans="9:9">
      <c r="I84" s="12"/>
    </row>
    <row r="85" spans="9:9">
      <c r="I85" s="94"/>
    </row>
    <row r="86" spans="9:9">
      <c r="I86" s="91"/>
    </row>
    <row r="87" spans="9:9">
      <c r="I87" s="92"/>
    </row>
    <row r="88" spans="9:9" ht="18" customHeight="1">
      <c r="I88" s="91"/>
    </row>
    <row r="89" spans="9:9">
      <c r="I89" s="12"/>
    </row>
    <row r="90" spans="9:9" ht="15" customHeight="1"/>
    <row r="96" spans="9:9" ht="16.5" customHeight="1"/>
    <row r="97" ht="16.5" customHeight="1"/>
    <row r="100" ht="17.25" customHeight="1"/>
    <row r="103" ht="16.5" customHeight="1"/>
    <row r="108" ht="15.75" customHeight="1"/>
    <row r="112" ht="30" customHeight="1"/>
    <row r="127" spans="10:10">
      <c r="J127" s="9"/>
    </row>
    <row r="133" ht="30" customHeight="1"/>
    <row r="134" ht="15" customHeight="1"/>
  </sheetData>
  <mergeCells count="11">
    <mergeCell ref="A10:A12"/>
    <mergeCell ref="B10:B12"/>
    <mergeCell ref="C10:C12"/>
    <mergeCell ref="D10:F10"/>
    <mergeCell ref="D11:E11"/>
    <mergeCell ref="F11:F12"/>
    <mergeCell ref="M16:N16"/>
    <mergeCell ref="B5:E5"/>
    <mergeCell ref="B6:D6"/>
    <mergeCell ref="B7:C7"/>
    <mergeCell ref="E9:F9"/>
  </mergeCells>
  <pageMargins left="0.74803149606299213" right="0.19685039370078741" top="0.59055118110236227" bottom="0.35433070866141736" header="0.51181102362204722" footer="0.51181102362204722"/>
  <pageSetup paperSize="9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48"/>
  <sheetViews>
    <sheetView zoomScale="130" zoomScaleNormal="130" workbookViewId="0">
      <selection activeCell="L9" sqref="L9"/>
    </sheetView>
  </sheetViews>
  <sheetFormatPr defaultRowHeight="12.75"/>
  <cols>
    <col min="1" max="1" width="6.140625" customWidth="1"/>
    <col min="2" max="2" width="46.140625" customWidth="1"/>
    <col min="3" max="3" width="10.42578125" customWidth="1"/>
    <col min="4" max="4" width="10" customWidth="1"/>
    <col min="5" max="5" width="12.42578125" customWidth="1"/>
    <col min="6" max="6" width="8.85546875" customWidth="1"/>
    <col min="7" max="7" width="10.5703125" bestFit="1" customWidth="1"/>
  </cols>
  <sheetData>
    <row r="1" spans="1:14" ht="15">
      <c r="A1" s="7"/>
      <c r="B1" s="7"/>
      <c r="C1" s="75" t="s">
        <v>0</v>
      </c>
      <c r="D1" s="75"/>
      <c r="E1" s="75"/>
      <c r="F1" s="7"/>
    </row>
    <row r="2" spans="1:14" ht="16.5" customHeight="1">
      <c r="A2" s="7"/>
      <c r="B2" s="7"/>
      <c r="C2" s="75" t="s">
        <v>175</v>
      </c>
      <c r="D2" s="75"/>
      <c r="E2" s="75"/>
      <c r="F2" s="7"/>
    </row>
    <row r="3" spans="1:14" ht="15">
      <c r="A3" s="7"/>
      <c r="B3" s="7"/>
      <c r="C3" s="75" t="s">
        <v>63</v>
      </c>
      <c r="D3" s="75"/>
      <c r="E3" s="75"/>
      <c r="F3" s="7"/>
    </row>
    <row r="4" spans="1:14" ht="15">
      <c r="A4" s="7"/>
      <c r="B4" s="7"/>
      <c r="C4" s="7"/>
      <c r="D4" s="7"/>
      <c r="E4" s="7"/>
      <c r="F4" s="7"/>
    </row>
    <row r="5" spans="1:14" ht="15.75" customHeight="1">
      <c r="A5" s="7"/>
      <c r="B5" s="120" t="s">
        <v>71</v>
      </c>
      <c r="C5" s="120"/>
      <c r="D5" s="120"/>
      <c r="E5" s="120"/>
      <c r="F5" s="116"/>
    </row>
    <row r="6" spans="1:14" ht="15.75" customHeight="1">
      <c r="A6" s="7"/>
      <c r="B6" s="120" t="s">
        <v>64</v>
      </c>
      <c r="C6" s="121"/>
      <c r="D6" s="121"/>
      <c r="E6" s="121"/>
      <c r="F6" s="117"/>
    </row>
    <row r="7" spans="1:14" ht="15.75" customHeight="1">
      <c r="A7" s="7"/>
      <c r="B7" s="7"/>
      <c r="C7" s="7"/>
      <c r="D7" s="7"/>
      <c r="E7" s="239" t="s">
        <v>21</v>
      </c>
      <c r="F7" s="246"/>
    </row>
    <row r="8" spans="1:14" ht="15.75" customHeight="1">
      <c r="A8" s="247" t="s">
        <v>14</v>
      </c>
      <c r="B8" s="247" t="s">
        <v>65</v>
      </c>
      <c r="C8" s="247" t="s">
        <v>2</v>
      </c>
      <c r="D8" s="250" t="s">
        <v>3</v>
      </c>
      <c r="E8" s="250"/>
      <c r="F8" s="250"/>
    </row>
    <row r="9" spans="1:14" ht="13.5" customHeight="1">
      <c r="A9" s="248"/>
      <c r="B9" s="248"/>
      <c r="C9" s="248"/>
      <c r="D9" s="250" t="s">
        <v>4</v>
      </c>
      <c r="E9" s="250"/>
      <c r="F9" s="247" t="s">
        <v>5</v>
      </c>
    </row>
    <row r="10" spans="1:14" ht="31.5" customHeight="1">
      <c r="A10" s="249"/>
      <c r="B10" s="249"/>
      <c r="C10" s="249"/>
      <c r="D10" s="154" t="s">
        <v>6</v>
      </c>
      <c r="E10" s="156" t="s">
        <v>32</v>
      </c>
      <c r="F10" s="249"/>
    </row>
    <row r="11" spans="1:14" ht="14.25" customHeight="1">
      <c r="A11" s="104">
        <v>1</v>
      </c>
      <c r="B11" s="104">
        <v>2</v>
      </c>
      <c r="C11" s="115">
        <v>3</v>
      </c>
      <c r="D11" s="104">
        <v>4</v>
      </c>
      <c r="E11" s="104">
        <v>5</v>
      </c>
      <c r="F11" s="104">
        <v>6</v>
      </c>
    </row>
    <row r="12" spans="1:14" ht="15">
      <c r="A12" s="162" t="s">
        <v>72</v>
      </c>
      <c r="B12" s="163" t="s">
        <v>73</v>
      </c>
      <c r="C12" s="118"/>
      <c r="D12" s="118"/>
      <c r="E12" s="118"/>
      <c r="F12" s="118"/>
      <c r="I12" s="95"/>
    </row>
    <row r="13" spans="1:14" ht="15" customHeight="1">
      <c r="A13" s="162"/>
      <c r="B13" s="164" t="s">
        <v>10</v>
      </c>
      <c r="C13" s="146">
        <f>D13+F13</f>
        <v>0.6</v>
      </c>
      <c r="D13" s="146">
        <f>D14</f>
        <v>0.6</v>
      </c>
      <c r="E13" s="146">
        <f t="shared" ref="E13:F13" si="0">E14</f>
        <v>0.6</v>
      </c>
      <c r="F13" s="146">
        <f t="shared" si="0"/>
        <v>0</v>
      </c>
      <c r="I13" s="95"/>
    </row>
    <row r="14" spans="1:14" ht="15.75" customHeight="1">
      <c r="A14" s="165" t="s">
        <v>93</v>
      </c>
      <c r="B14" s="157" t="s">
        <v>94</v>
      </c>
      <c r="C14" s="118">
        <f t="shared" ref="C14:C17" si="1">D14+F14</f>
        <v>0.6</v>
      </c>
      <c r="D14" s="118">
        <v>0.6</v>
      </c>
      <c r="E14" s="118">
        <v>0.6</v>
      </c>
      <c r="F14" s="118"/>
      <c r="I14" s="12"/>
    </row>
    <row r="15" spans="1:14" ht="15" customHeight="1">
      <c r="A15" s="234" t="s">
        <v>165</v>
      </c>
      <c r="B15" s="235" t="s">
        <v>166</v>
      </c>
      <c r="C15" s="146">
        <f t="shared" si="1"/>
        <v>30</v>
      </c>
      <c r="D15" s="146">
        <f>D16</f>
        <v>30</v>
      </c>
      <c r="E15" s="118"/>
      <c r="F15" s="118"/>
      <c r="I15" s="12"/>
      <c r="K15" s="12"/>
      <c r="L15" s="12"/>
      <c r="M15" s="12"/>
      <c r="N15" s="12"/>
    </row>
    <row r="16" spans="1:14" ht="15">
      <c r="A16" s="236"/>
      <c r="B16" s="237" t="s">
        <v>10</v>
      </c>
      <c r="C16" s="146">
        <f t="shared" si="1"/>
        <v>30</v>
      </c>
      <c r="D16" s="146">
        <f>D17</f>
        <v>30</v>
      </c>
      <c r="E16" s="118"/>
      <c r="F16" s="118"/>
      <c r="I16" s="12"/>
      <c r="K16" s="12"/>
      <c r="L16" s="12"/>
      <c r="M16" s="241"/>
      <c r="N16" s="241"/>
    </row>
    <row r="17" spans="1:14" ht="15">
      <c r="A17" s="165" t="s">
        <v>167</v>
      </c>
      <c r="B17" s="107" t="s">
        <v>168</v>
      </c>
      <c r="C17" s="118">
        <f t="shared" si="1"/>
        <v>30</v>
      </c>
      <c r="D17" s="118">
        <v>30</v>
      </c>
      <c r="E17" s="118"/>
      <c r="F17" s="118"/>
      <c r="I17" s="12"/>
      <c r="K17" s="12"/>
      <c r="L17" s="12"/>
      <c r="M17" s="155"/>
      <c r="N17" s="155"/>
    </row>
    <row r="18" spans="1:14" ht="14.25">
      <c r="A18" s="86"/>
      <c r="B18" s="108" t="s">
        <v>66</v>
      </c>
      <c r="C18" s="146">
        <f>D18+F18</f>
        <v>30.6</v>
      </c>
      <c r="D18" s="123">
        <f>D13+D16</f>
        <v>30.6</v>
      </c>
      <c r="E18" s="123">
        <f t="shared" ref="E18:F18" si="2">E13+E16</f>
        <v>0.6</v>
      </c>
      <c r="F18" s="123">
        <f t="shared" si="2"/>
        <v>0</v>
      </c>
      <c r="I18" s="12"/>
      <c r="K18" s="96"/>
      <c r="L18" s="12"/>
      <c r="M18" s="155"/>
      <c r="N18" s="94"/>
    </row>
    <row r="19" spans="1:14" ht="15">
      <c r="A19" s="101"/>
      <c r="B19" s="131"/>
      <c r="C19" s="132"/>
      <c r="D19" s="132"/>
      <c r="E19" s="132"/>
      <c r="F19" s="3"/>
      <c r="I19" s="12"/>
      <c r="K19" s="98"/>
      <c r="L19" s="97"/>
      <c r="M19" s="92"/>
      <c r="N19" s="97"/>
    </row>
    <row r="20" spans="1:14" ht="16.149999999999999" customHeight="1">
      <c r="A20" s="101"/>
      <c r="B20" s="36"/>
      <c r="C20" s="3"/>
      <c r="D20" s="3"/>
      <c r="E20" s="3"/>
      <c r="F20" s="3"/>
      <c r="I20" s="12"/>
      <c r="J20" s="12"/>
      <c r="K20" s="12"/>
      <c r="L20" s="12"/>
      <c r="M20" s="12"/>
      <c r="N20" s="12"/>
    </row>
    <row r="21" spans="1:14" ht="15">
      <c r="A21" s="101"/>
      <c r="B21" s="36"/>
      <c r="C21" s="3"/>
      <c r="D21" s="3"/>
      <c r="E21" s="3"/>
      <c r="F21" s="3"/>
      <c r="I21" s="12"/>
      <c r="J21" s="12"/>
      <c r="K21" s="12"/>
      <c r="L21" s="12"/>
      <c r="M21" s="12"/>
      <c r="N21" s="12"/>
    </row>
    <row r="22" spans="1:14">
      <c r="A22" s="12"/>
      <c r="B22" s="2"/>
      <c r="C22" s="3"/>
      <c r="D22" s="3"/>
      <c r="E22" s="3"/>
      <c r="F22" s="3"/>
      <c r="I22" s="12"/>
      <c r="J22" s="12"/>
      <c r="K22" s="12"/>
      <c r="L22" s="12"/>
      <c r="M22" s="12"/>
      <c r="N22" s="12"/>
    </row>
    <row r="23" spans="1:14">
      <c r="B23" s="2"/>
      <c r="C23" s="3"/>
      <c r="D23" s="3"/>
      <c r="E23" s="3"/>
      <c r="F23" s="3"/>
      <c r="I23" s="12"/>
      <c r="J23" s="155"/>
      <c r="K23" s="12"/>
      <c r="L23" s="12"/>
      <c r="M23" s="12"/>
      <c r="N23" s="12"/>
    </row>
    <row r="24" spans="1:14" ht="16.5" customHeight="1">
      <c r="I24" s="12"/>
      <c r="J24" s="12"/>
      <c r="K24" s="12"/>
      <c r="L24" s="12"/>
      <c r="M24" s="12"/>
      <c r="N24" s="12"/>
    </row>
    <row r="25" spans="1:14" ht="15" customHeight="1">
      <c r="C25" s="1"/>
      <c r="D25" s="1"/>
      <c r="E25" s="1"/>
      <c r="F25" s="1"/>
      <c r="H25" s="10"/>
      <c r="I25" s="12"/>
      <c r="J25" s="12"/>
      <c r="K25" s="12"/>
      <c r="L25" s="12"/>
      <c r="M25" s="12"/>
      <c r="N25" s="12"/>
    </row>
    <row r="26" spans="1:14">
      <c r="H26" s="91"/>
      <c r="I26" s="12"/>
      <c r="J26" s="12"/>
      <c r="K26" s="12"/>
      <c r="L26" s="12"/>
      <c r="M26" s="12"/>
      <c r="N26" s="12"/>
    </row>
    <row r="27" spans="1:14" ht="14.45" customHeight="1">
      <c r="H27" s="92"/>
      <c r="I27" s="12"/>
      <c r="J27" s="12"/>
      <c r="K27" s="12"/>
      <c r="L27" s="12"/>
      <c r="M27" s="12"/>
      <c r="N27" s="12"/>
    </row>
    <row r="28" spans="1:14" ht="15" customHeight="1">
      <c r="H28" s="93"/>
      <c r="I28" s="12"/>
      <c r="J28" s="92"/>
      <c r="K28" s="12"/>
      <c r="L28" s="12"/>
      <c r="M28" s="12"/>
      <c r="N28" s="12"/>
    </row>
    <row r="29" spans="1:14">
      <c r="H29" s="93"/>
      <c r="I29" s="12"/>
      <c r="J29" s="12"/>
      <c r="K29" s="12"/>
      <c r="L29" s="12"/>
      <c r="M29" s="12"/>
      <c r="N29" s="12"/>
    </row>
    <row r="30" spans="1:14">
      <c r="H30" s="12"/>
      <c r="I30" s="12"/>
      <c r="J30" s="12"/>
      <c r="K30" s="12"/>
      <c r="L30" s="12"/>
      <c r="M30" s="92"/>
      <c r="N30" s="12"/>
    </row>
    <row r="31" spans="1:14">
      <c r="H31" s="91"/>
      <c r="I31" s="12"/>
      <c r="J31" s="12"/>
      <c r="K31" s="12"/>
      <c r="L31" s="12"/>
      <c r="M31" s="92"/>
      <c r="N31" s="12"/>
    </row>
    <row r="32" spans="1:14">
      <c r="H32" s="12"/>
      <c r="I32" s="12"/>
      <c r="J32" s="92"/>
      <c r="K32" s="12"/>
      <c r="L32" s="12"/>
      <c r="M32" s="85"/>
      <c r="N32" s="94"/>
    </row>
    <row r="33" spans="9:14">
      <c r="I33" s="12"/>
      <c r="J33" s="12"/>
      <c r="K33" s="12"/>
      <c r="L33" s="12"/>
      <c r="M33" s="12"/>
      <c r="N33" s="12"/>
    </row>
    <row r="34" spans="9:14" ht="15" customHeight="1">
      <c r="I34" s="12"/>
      <c r="J34" s="12"/>
      <c r="K34" s="12"/>
      <c r="L34" s="12"/>
      <c r="M34" s="12"/>
      <c r="N34" s="12"/>
    </row>
    <row r="35" spans="9:14" ht="16.5" customHeight="1">
      <c r="I35" s="12"/>
      <c r="J35" s="92"/>
      <c r="K35" s="12"/>
      <c r="L35" s="12"/>
      <c r="M35" s="12"/>
      <c r="N35" s="12"/>
    </row>
    <row r="36" spans="9:14" ht="17.45" customHeight="1">
      <c r="I36" s="12"/>
      <c r="J36" s="92"/>
      <c r="K36" s="12"/>
      <c r="L36" s="12"/>
      <c r="M36" s="12"/>
      <c r="N36" s="12"/>
    </row>
    <row r="37" spans="9:14" ht="15.75" customHeight="1">
      <c r="I37" s="12"/>
      <c r="J37" s="12"/>
      <c r="K37" s="12"/>
      <c r="L37" s="12"/>
      <c r="M37" s="12"/>
      <c r="N37" s="12"/>
    </row>
    <row r="38" spans="9:14" ht="17.25" customHeight="1">
      <c r="I38" s="12"/>
      <c r="J38" s="12"/>
      <c r="K38" s="12"/>
      <c r="L38" s="12"/>
      <c r="M38" s="12"/>
      <c r="N38" s="12"/>
    </row>
    <row r="39" spans="9:14">
      <c r="I39" s="12"/>
      <c r="J39" s="12"/>
      <c r="K39" s="12"/>
      <c r="L39" s="97"/>
      <c r="M39" s="12"/>
      <c r="N39" s="12"/>
    </row>
    <row r="40" spans="9:14">
      <c r="I40" s="12"/>
      <c r="J40" s="12"/>
      <c r="K40" s="12"/>
      <c r="L40" s="12"/>
      <c r="M40" s="12"/>
      <c r="N40" s="12"/>
    </row>
    <row r="41" spans="9:14">
      <c r="I41" s="12"/>
      <c r="J41" s="12"/>
      <c r="K41" s="12"/>
      <c r="L41" s="12"/>
      <c r="M41" s="12"/>
      <c r="N41" s="12"/>
    </row>
    <row r="42" spans="9:14" ht="18" customHeight="1">
      <c r="I42" s="12"/>
      <c r="J42" s="12"/>
      <c r="K42" s="12"/>
      <c r="L42" s="12"/>
      <c r="M42" s="12"/>
      <c r="N42" s="12"/>
    </row>
    <row r="43" spans="9:14" ht="31.5" customHeight="1">
      <c r="I43" s="12"/>
      <c r="J43" s="12"/>
      <c r="K43" s="12"/>
      <c r="L43" s="12"/>
      <c r="M43" s="12"/>
      <c r="N43" s="12"/>
    </row>
    <row r="44" spans="9:14">
      <c r="I44" s="12"/>
      <c r="J44" s="92"/>
      <c r="K44" s="12"/>
      <c r="L44" s="12"/>
      <c r="M44" s="12"/>
      <c r="N44" s="12"/>
    </row>
    <row r="45" spans="9:14">
      <c r="I45" s="12"/>
      <c r="J45" s="12"/>
      <c r="K45" s="98"/>
      <c r="L45" s="97"/>
      <c r="M45" s="12"/>
      <c r="N45" s="12"/>
    </row>
    <row r="46" spans="9:14">
      <c r="I46" s="12"/>
      <c r="J46" s="12"/>
      <c r="K46" s="2"/>
      <c r="L46" s="3"/>
      <c r="M46" s="12"/>
      <c r="N46" s="12"/>
    </row>
    <row r="47" spans="9:14">
      <c r="J47" s="12"/>
      <c r="K47" s="12"/>
      <c r="L47" s="12"/>
      <c r="M47" s="12"/>
      <c r="N47" s="12"/>
    </row>
    <row r="48" spans="9:14">
      <c r="J48" s="12"/>
      <c r="K48" s="12"/>
      <c r="L48" s="12"/>
      <c r="M48" s="12"/>
      <c r="N48" s="12"/>
    </row>
    <row r="49" spans="9:10">
      <c r="J49" s="12"/>
    </row>
    <row r="50" spans="9:10">
      <c r="J50" s="12"/>
    </row>
    <row r="51" spans="9:10">
      <c r="J51" s="3"/>
    </row>
    <row r="52" spans="9:10">
      <c r="J52" s="12"/>
    </row>
    <row r="53" spans="9:10">
      <c r="J53" s="12"/>
    </row>
    <row r="61" spans="9:10">
      <c r="I61" s="10"/>
    </row>
    <row r="62" spans="9:10">
      <c r="I62" s="12"/>
    </row>
    <row r="63" spans="9:10" ht="30" customHeight="1">
      <c r="I63" s="12"/>
    </row>
    <row r="64" spans="9:10">
      <c r="I64" s="94"/>
    </row>
    <row r="65" spans="9:10">
      <c r="I65" s="91"/>
    </row>
    <row r="66" spans="9:10">
      <c r="I66" s="92"/>
    </row>
    <row r="67" spans="9:10">
      <c r="I67" s="91"/>
    </row>
    <row r="68" spans="9:10">
      <c r="I68" s="12"/>
    </row>
    <row r="69" spans="9:10" ht="30" customHeight="1"/>
    <row r="77" spans="9:10">
      <c r="J77" s="12"/>
    </row>
    <row r="78" spans="9:10">
      <c r="J78" s="12"/>
    </row>
    <row r="79" spans="9:10">
      <c r="J79" s="12"/>
    </row>
    <row r="80" spans="9:10">
      <c r="J80" s="12"/>
    </row>
    <row r="81" spans="10:10">
      <c r="J81" s="12"/>
    </row>
    <row r="82" spans="10:10">
      <c r="J82" s="12"/>
    </row>
    <row r="83" spans="10:10" ht="18" customHeight="1">
      <c r="J83" s="12"/>
    </row>
    <row r="85" spans="10:10" ht="15" customHeight="1"/>
    <row r="91" spans="10:10" ht="16.5" customHeight="1"/>
    <row r="92" spans="10:10" ht="16.5" customHeight="1"/>
    <row r="95" spans="10:10" ht="17.25" customHeight="1"/>
    <row r="98" ht="16.5" customHeight="1"/>
    <row r="103" ht="15.75" customHeight="1"/>
    <row r="107" ht="30" customHeight="1"/>
    <row r="128" ht="30" customHeight="1"/>
    <row r="129" ht="15" customHeight="1"/>
    <row r="148" spans="10:10">
      <c r="J148" s="9"/>
    </row>
  </sheetData>
  <mergeCells count="8">
    <mergeCell ref="M16:N16"/>
    <mergeCell ref="E7:F7"/>
    <mergeCell ref="A8:A10"/>
    <mergeCell ref="B8:B10"/>
    <mergeCell ref="C8:C10"/>
    <mergeCell ref="D8:F8"/>
    <mergeCell ref="D9:E9"/>
    <mergeCell ref="F9:F10"/>
  </mergeCells>
  <pageMargins left="0.74803149606299213" right="0.19685039370078741" top="0.59055118110236227" bottom="0.35433070866141736" header="0.51181102362204722" footer="0.51181102362204722"/>
  <pageSetup paperSize="9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43"/>
  <sheetViews>
    <sheetView zoomScale="130" zoomScaleNormal="130" workbookViewId="0">
      <selection activeCell="N10" sqref="N10"/>
    </sheetView>
  </sheetViews>
  <sheetFormatPr defaultRowHeight="12.75"/>
  <cols>
    <col min="1" max="1" width="6.140625" customWidth="1"/>
    <col min="2" max="2" width="46.140625" customWidth="1"/>
    <col min="3" max="3" width="10.42578125" customWidth="1"/>
    <col min="4" max="4" width="10" customWidth="1"/>
    <col min="5" max="5" width="12.42578125" customWidth="1"/>
    <col min="6" max="6" width="8.85546875" customWidth="1"/>
    <col min="7" max="7" width="10.5703125" bestFit="1" customWidth="1"/>
  </cols>
  <sheetData>
    <row r="1" spans="1:14" ht="15">
      <c r="A1" s="7"/>
      <c r="B1" s="7"/>
      <c r="C1" s="75" t="s">
        <v>0</v>
      </c>
      <c r="D1" s="75"/>
      <c r="E1" s="75"/>
      <c r="F1" s="7"/>
    </row>
    <row r="2" spans="1:14" ht="16.5" customHeight="1">
      <c r="A2" s="7"/>
      <c r="B2" s="7"/>
      <c r="C2" s="75" t="s">
        <v>176</v>
      </c>
      <c r="D2" s="75"/>
      <c r="E2" s="75"/>
      <c r="F2" s="7"/>
    </row>
    <row r="3" spans="1:14" ht="15">
      <c r="A3" s="7"/>
      <c r="B3" s="7"/>
      <c r="C3" s="75" t="s">
        <v>34</v>
      </c>
      <c r="D3" s="75"/>
      <c r="E3" s="75"/>
      <c r="F3" s="7"/>
    </row>
    <row r="4" spans="1:14" ht="15">
      <c r="A4" s="7"/>
      <c r="B4" s="7"/>
      <c r="C4" s="7"/>
      <c r="D4" s="7"/>
      <c r="E4" s="7"/>
      <c r="F4" s="7"/>
    </row>
    <row r="5" spans="1:14" ht="15.75" customHeight="1">
      <c r="A5" s="7"/>
      <c r="B5" s="120" t="s">
        <v>30</v>
      </c>
      <c r="C5" s="120"/>
      <c r="D5" s="120"/>
      <c r="E5" s="120"/>
      <c r="F5" s="116"/>
    </row>
    <row r="6" spans="1:14" ht="15.75" customHeight="1">
      <c r="A6" s="7"/>
      <c r="B6" s="120" t="s">
        <v>156</v>
      </c>
      <c r="C6" s="121"/>
      <c r="D6" s="121"/>
      <c r="E6" s="121"/>
      <c r="F6" s="117"/>
    </row>
    <row r="7" spans="1:14" ht="15.75" customHeight="1">
      <c r="A7" s="7"/>
      <c r="B7" s="120"/>
      <c r="C7" s="121"/>
      <c r="D7" s="121"/>
      <c r="E7" s="121"/>
      <c r="F7" s="117"/>
    </row>
    <row r="8" spans="1:14" ht="15.75" customHeight="1">
      <c r="A8" s="7"/>
      <c r="B8" s="7"/>
      <c r="C8" s="7"/>
      <c r="D8" s="7"/>
      <c r="E8" s="239" t="s">
        <v>21</v>
      </c>
      <c r="F8" s="246"/>
    </row>
    <row r="9" spans="1:14" ht="13.5" customHeight="1">
      <c r="A9" s="247" t="s">
        <v>14</v>
      </c>
      <c r="B9" s="247" t="s">
        <v>31</v>
      </c>
      <c r="C9" s="247" t="s">
        <v>2</v>
      </c>
      <c r="D9" s="250" t="s">
        <v>3</v>
      </c>
      <c r="E9" s="250"/>
      <c r="F9" s="250"/>
    </row>
    <row r="10" spans="1:14" ht="31.5" customHeight="1">
      <c r="A10" s="248"/>
      <c r="B10" s="248"/>
      <c r="C10" s="248"/>
      <c r="D10" s="250" t="s">
        <v>4</v>
      </c>
      <c r="E10" s="250"/>
      <c r="F10" s="247" t="s">
        <v>5</v>
      </c>
    </row>
    <row r="11" spans="1:14" ht="14.25" customHeight="1">
      <c r="A11" s="249"/>
      <c r="B11" s="249"/>
      <c r="C11" s="249"/>
      <c r="D11" s="113" t="s">
        <v>6</v>
      </c>
      <c r="E11" s="105" t="s">
        <v>32</v>
      </c>
      <c r="F11" s="249"/>
      <c r="I11" s="95"/>
    </row>
    <row r="12" spans="1:14" ht="15">
      <c r="A12" s="104">
        <v>1</v>
      </c>
      <c r="B12" s="104">
        <v>2</v>
      </c>
      <c r="C12" s="115">
        <v>3</v>
      </c>
      <c r="D12" s="104">
        <v>4</v>
      </c>
      <c r="E12" s="104">
        <v>5</v>
      </c>
      <c r="F12" s="104">
        <v>6</v>
      </c>
      <c r="I12" s="95"/>
    </row>
    <row r="13" spans="1:14" ht="15" customHeight="1">
      <c r="A13" s="104">
        <v>1</v>
      </c>
      <c r="B13" s="217" t="s">
        <v>140</v>
      </c>
      <c r="C13" s="186">
        <f>D13+F13</f>
        <v>2.1190000000000002</v>
      </c>
      <c r="D13" s="104">
        <v>2.1190000000000002</v>
      </c>
      <c r="E13" s="104">
        <v>2.089</v>
      </c>
      <c r="F13" s="104"/>
      <c r="I13" s="12"/>
    </row>
    <row r="14" spans="1:14" ht="17.25" customHeight="1">
      <c r="A14" s="214">
        <v>2</v>
      </c>
      <c r="B14" s="107" t="s">
        <v>142</v>
      </c>
      <c r="C14" s="186">
        <f>D14+F14</f>
        <v>0.69899999999999995</v>
      </c>
      <c r="D14" s="104">
        <v>0.69899999999999995</v>
      </c>
      <c r="E14" s="104">
        <v>0.68899999999999995</v>
      </c>
      <c r="F14" s="104"/>
      <c r="I14" s="12"/>
    </row>
    <row r="15" spans="1:14" ht="15">
      <c r="A15" s="104">
        <v>3</v>
      </c>
      <c r="B15" s="107" t="s">
        <v>78</v>
      </c>
      <c r="C15" s="192">
        <f t="shared" ref="C15:C31" si="0">D15+F15</f>
        <v>23.4</v>
      </c>
      <c r="D15" s="193">
        <v>23.4</v>
      </c>
      <c r="E15" s="175">
        <v>21.489000000000001</v>
      </c>
      <c r="F15" s="119"/>
      <c r="G15" s="78"/>
      <c r="H15" s="102"/>
      <c r="I15" s="12"/>
      <c r="J15" s="12"/>
      <c r="K15" s="12"/>
      <c r="L15" s="12"/>
      <c r="M15" s="12"/>
      <c r="N15" s="12"/>
    </row>
    <row r="16" spans="1:14" ht="15">
      <c r="A16" s="214">
        <v>4</v>
      </c>
      <c r="B16" s="107" t="s">
        <v>77</v>
      </c>
      <c r="C16" s="192">
        <f t="shared" si="0"/>
        <v>63.393999999999998</v>
      </c>
      <c r="D16" s="193">
        <v>63.393999999999998</v>
      </c>
      <c r="E16" s="175">
        <v>60.09</v>
      </c>
      <c r="F16" s="119"/>
      <c r="G16" s="78"/>
      <c r="H16" s="169"/>
      <c r="I16" s="12"/>
      <c r="J16" s="12"/>
      <c r="K16" s="12"/>
      <c r="L16" s="12"/>
      <c r="M16" s="241"/>
      <c r="N16" s="241"/>
    </row>
    <row r="17" spans="1:14" ht="15">
      <c r="A17" s="104">
        <v>5</v>
      </c>
      <c r="B17" s="107" t="s">
        <v>141</v>
      </c>
      <c r="C17" s="192">
        <f t="shared" si="0"/>
        <v>0.10100000000000001</v>
      </c>
      <c r="D17" s="193">
        <v>0.10100000000000001</v>
      </c>
      <c r="E17" s="175">
        <v>9.9000000000000005E-2</v>
      </c>
      <c r="F17" s="119"/>
      <c r="H17" s="213"/>
      <c r="I17" s="12"/>
      <c r="J17" s="12"/>
      <c r="K17" s="12"/>
      <c r="L17" s="12"/>
      <c r="M17" s="102"/>
      <c r="N17" s="102"/>
    </row>
    <row r="18" spans="1:14" ht="15">
      <c r="A18" s="104">
        <v>7</v>
      </c>
      <c r="B18" s="107" t="s">
        <v>83</v>
      </c>
      <c r="C18" s="186">
        <f t="shared" si="0"/>
        <v>33.061</v>
      </c>
      <c r="D18" s="175">
        <v>33.061</v>
      </c>
      <c r="E18" s="175">
        <v>30.72</v>
      </c>
      <c r="F18" s="119"/>
      <c r="G18" s="78"/>
      <c r="H18" s="145"/>
      <c r="I18" s="12"/>
      <c r="J18" s="102"/>
      <c r="K18" s="96"/>
      <c r="L18" s="12"/>
      <c r="M18" s="102"/>
      <c r="N18" s="94"/>
    </row>
    <row r="19" spans="1:14" ht="15">
      <c r="A19" s="104">
        <v>13</v>
      </c>
      <c r="B19" s="107" t="s">
        <v>84</v>
      </c>
      <c r="C19" s="192">
        <f t="shared" si="0"/>
        <v>-23.167999999999999</v>
      </c>
      <c r="D19" s="193">
        <v>-23.167999999999999</v>
      </c>
      <c r="E19" s="175">
        <v>-21.26</v>
      </c>
      <c r="F19" s="119"/>
      <c r="H19" s="169"/>
      <c r="I19" s="12"/>
      <c r="J19" s="12"/>
      <c r="K19" s="98"/>
      <c r="L19" s="97"/>
      <c r="M19" s="92"/>
      <c r="N19" s="97"/>
    </row>
    <row r="20" spans="1:14" ht="16.149999999999999" customHeight="1">
      <c r="A20" s="104">
        <v>14</v>
      </c>
      <c r="B20" s="107" t="s">
        <v>132</v>
      </c>
      <c r="C20" s="186">
        <f t="shared" si="0"/>
        <v>25.724</v>
      </c>
      <c r="D20" s="175">
        <v>25.724</v>
      </c>
      <c r="E20" s="175">
        <v>23.818999999999999</v>
      </c>
      <c r="F20" s="129"/>
      <c r="G20" s="78"/>
      <c r="H20" s="95"/>
      <c r="I20" s="12"/>
      <c r="J20" s="12"/>
      <c r="K20" s="12"/>
      <c r="L20" s="12"/>
      <c r="M20" s="12"/>
      <c r="N20" s="12"/>
    </row>
    <row r="21" spans="1:14" ht="15">
      <c r="A21" s="214">
        <v>15</v>
      </c>
      <c r="B21" s="107" t="s">
        <v>146</v>
      </c>
      <c r="C21" s="186">
        <f t="shared" si="0"/>
        <v>0.28799999999999998</v>
      </c>
      <c r="D21" s="175">
        <v>0.28799999999999998</v>
      </c>
      <c r="E21" s="175">
        <v>0.28399999999999997</v>
      </c>
      <c r="F21" s="129"/>
      <c r="G21" s="78"/>
      <c r="H21" s="95"/>
      <c r="I21" s="12"/>
      <c r="J21" s="12"/>
      <c r="K21" s="12"/>
      <c r="L21" s="12"/>
      <c r="M21" s="12"/>
      <c r="N21" s="12"/>
    </row>
    <row r="22" spans="1:14" ht="15">
      <c r="A22" s="104">
        <v>16</v>
      </c>
      <c r="B22" s="107" t="s">
        <v>143</v>
      </c>
      <c r="C22" s="186">
        <f t="shared" si="0"/>
        <v>0.38800000000000001</v>
      </c>
      <c r="D22" s="175">
        <v>0.38800000000000001</v>
      </c>
      <c r="E22" s="175">
        <v>0.38200000000000001</v>
      </c>
      <c r="F22" s="129"/>
      <c r="G22" s="78"/>
      <c r="H22" s="95"/>
      <c r="I22" s="12"/>
      <c r="J22" s="12"/>
      <c r="K22" s="12"/>
      <c r="L22" s="12"/>
      <c r="M22" s="12"/>
      <c r="N22" s="12"/>
    </row>
    <row r="23" spans="1:14" ht="15">
      <c r="A23" s="214">
        <v>17</v>
      </c>
      <c r="B23" s="107" t="s">
        <v>147</v>
      </c>
      <c r="C23" s="186">
        <f t="shared" si="0"/>
        <v>0.16700000000000001</v>
      </c>
      <c r="D23" s="175">
        <v>0.16700000000000001</v>
      </c>
      <c r="E23" s="175">
        <v>0.16400000000000001</v>
      </c>
      <c r="F23" s="129"/>
      <c r="G23" s="78"/>
      <c r="H23" s="95"/>
      <c r="I23" s="12"/>
      <c r="J23" s="92"/>
      <c r="K23" s="12"/>
      <c r="L23" s="12"/>
      <c r="M23" s="12"/>
      <c r="N23" s="12"/>
    </row>
    <row r="24" spans="1:14" ht="16.5" customHeight="1">
      <c r="A24" s="104">
        <v>18</v>
      </c>
      <c r="B24" s="107" t="s">
        <v>148</v>
      </c>
      <c r="C24" s="186">
        <f t="shared" si="0"/>
        <v>0.16700000000000001</v>
      </c>
      <c r="D24" s="175">
        <v>0.16700000000000001</v>
      </c>
      <c r="E24" s="175">
        <v>0.16500000000000001</v>
      </c>
      <c r="F24" s="129"/>
      <c r="G24" s="78"/>
      <c r="H24" s="95"/>
      <c r="I24" s="12"/>
      <c r="J24" s="12"/>
      <c r="K24" s="12"/>
      <c r="L24" s="12"/>
      <c r="M24" s="12"/>
      <c r="N24" s="12"/>
    </row>
    <row r="25" spans="1:14" ht="15" customHeight="1">
      <c r="A25" s="104">
        <v>19</v>
      </c>
      <c r="B25" s="107" t="s">
        <v>85</v>
      </c>
      <c r="C25" s="186">
        <f t="shared" si="0"/>
        <v>-63.378</v>
      </c>
      <c r="D25" s="175">
        <v>-63.378</v>
      </c>
      <c r="E25" s="175">
        <v>-60.073999999999998</v>
      </c>
      <c r="F25" s="129"/>
      <c r="G25" s="78"/>
      <c r="H25" s="95"/>
      <c r="I25" s="12"/>
      <c r="J25" s="12"/>
      <c r="K25" s="12"/>
      <c r="L25" s="12"/>
      <c r="M25" s="12"/>
      <c r="N25" s="12"/>
    </row>
    <row r="26" spans="1:14" ht="15">
      <c r="A26" s="214">
        <v>20</v>
      </c>
      <c r="B26" s="107" t="s">
        <v>75</v>
      </c>
      <c r="C26" s="186">
        <f t="shared" si="0"/>
        <v>-32.543999999999997</v>
      </c>
      <c r="D26" s="175">
        <v>-32.543999999999997</v>
      </c>
      <c r="E26" s="175">
        <v>-30.21</v>
      </c>
      <c r="F26" s="129"/>
      <c r="G26" s="78"/>
      <c r="H26" s="95"/>
      <c r="I26" s="12"/>
      <c r="J26" s="12"/>
      <c r="K26" s="12"/>
      <c r="L26" s="12"/>
      <c r="M26" s="12"/>
      <c r="N26" s="12"/>
    </row>
    <row r="27" spans="1:14" ht="14.45" customHeight="1">
      <c r="A27" s="104">
        <v>21</v>
      </c>
      <c r="B27" s="107" t="s">
        <v>86</v>
      </c>
      <c r="C27" s="186">
        <f t="shared" si="0"/>
        <v>-25.524000000000001</v>
      </c>
      <c r="D27" s="175">
        <v>-25.524000000000001</v>
      </c>
      <c r="E27" s="175">
        <v>-23.622</v>
      </c>
      <c r="F27" s="129"/>
      <c r="G27" s="78"/>
      <c r="H27" s="95"/>
      <c r="I27" s="12"/>
      <c r="J27" s="92"/>
      <c r="K27" s="12"/>
      <c r="L27" s="12"/>
      <c r="M27" s="12"/>
      <c r="N27" s="12"/>
    </row>
    <row r="28" spans="1:14" ht="15" customHeight="1">
      <c r="A28" s="104">
        <v>22</v>
      </c>
      <c r="B28" s="107" t="s">
        <v>82</v>
      </c>
      <c r="C28" s="186">
        <f t="shared" si="0"/>
        <v>-36.311999999999998</v>
      </c>
      <c r="D28" s="175">
        <v>-36.311999999999998</v>
      </c>
      <c r="E28" s="175">
        <v>-32.662999999999997</v>
      </c>
      <c r="F28" s="129"/>
      <c r="G28" s="78"/>
      <c r="H28" s="95"/>
      <c r="I28" s="12"/>
      <c r="J28" s="12"/>
      <c r="K28" s="12"/>
      <c r="L28" s="12"/>
      <c r="M28" s="12"/>
      <c r="N28" s="12"/>
    </row>
    <row r="29" spans="1:14" ht="45">
      <c r="A29" s="218">
        <v>26</v>
      </c>
      <c r="B29" s="219" t="s">
        <v>149</v>
      </c>
      <c r="C29" s="186">
        <f t="shared" si="0"/>
        <v>1.2470000000000001</v>
      </c>
      <c r="D29" s="175">
        <v>1.2470000000000001</v>
      </c>
      <c r="E29" s="175">
        <v>1.226</v>
      </c>
      <c r="F29" s="129"/>
      <c r="G29" s="78"/>
      <c r="H29" s="95"/>
      <c r="I29" s="12"/>
      <c r="J29" s="12"/>
      <c r="K29" s="12"/>
      <c r="L29" s="12"/>
      <c r="M29" s="12"/>
      <c r="N29" s="12"/>
    </row>
    <row r="30" spans="1:14" ht="45">
      <c r="A30" s="216">
        <v>27</v>
      </c>
      <c r="B30" s="107" t="s">
        <v>145</v>
      </c>
      <c r="C30" s="186">
        <f t="shared" si="0"/>
        <v>30.04</v>
      </c>
      <c r="D30" s="175">
        <v>30.04</v>
      </c>
      <c r="E30" s="175"/>
      <c r="F30" s="129"/>
      <c r="G30" s="78"/>
      <c r="H30" s="95"/>
      <c r="I30" s="12"/>
      <c r="J30" s="92"/>
      <c r="K30" s="12"/>
      <c r="L30" s="12"/>
      <c r="M30" s="92"/>
      <c r="N30" s="12"/>
    </row>
    <row r="31" spans="1:14" ht="45">
      <c r="A31" s="216">
        <v>28</v>
      </c>
      <c r="B31" s="107" t="s">
        <v>110</v>
      </c>
      <c r="C31" s="186">
        <f t="shared" si="0"/>
        <v>0.13100000000000001</v>
      </c>
      <c r="D31" s="175">
        <v>0.13100000000000001</v>
      </c>
      <c r="E31" s="175">
        <v>0.129</v>
      </c>
      <c r="F31" s="129"/>
      <c r="G31" s="78"/>
      <c r="H31" s="95"/>
      <c r="I31" s="12"/>
      <c r="J31" s="92"/>
      <c r="K31" s="12"/>
      <c r="L31" s="12"/>
      <c r="M31" s="92"/>
      <c r="N31" s="12"/>
    </row>
    <row r="32" spans="1:14" ht="14.25">
      <c r="A32" s="86">
        <v>29</v>
      </c>
      <c r="B32" s="108" t="s">
        <v>33</v>
      </c>
      <c r="C32" s="212">
        <f>SUM(C13:C31)</f>
        <v>6.8833827526759706E-15</v>
      </c>
      <c r="D32" s="176">
        <f>SUM(D13:D31)</f>
        <v>6.8833827526759706E-15</v>
      </c>
      <c r="E32" s="176">
        <f t="shared" ref="E32:F32" si="1">SUM(E13:E31)</f>
        <v>-26.483999999999977</v>
      </c>
      <c r="F32" s="176">
        <f t="shared" si="1"/>
        <v>0</v>
      </c>
      <c r="I32" s="12"/>
      <c r="J32" s="12"/>
      <c r="K32" s="12"/>
      <c r="L32" s="12"/>
      <c r="M32" s="85"/>
      <c r="N32" s="94"/>
    </row>
    <row r="33" spans="1:14" ht="15">
      <c r="A33" s="101"/>
      <c r="B33" s="131"/>
      <c r="C33" s="132"/>
      <c r="D33" s="132"/>
      <c r="E33" s="132"/>
      <c r="F33" s="3"/>
      <c r="I33" s="12"/>
      <c r="J33" s="12"/>
      <c r="K33" s="12"/>
      <c r="L33" s="12"/>
      <c r="M33" s="12"/>
      <c r="N33" s="12"/>
    </row>
    <row r="34" spans="1:14" ht="15" customHeight="1">
      <c r="A34" s="101"/>
      <c r="B34" s="36"/>
      <c r="C34" s="3"/>
      <c r="D34" s="3"/>
      <c r="E34" s="3"/>
      <c r="F34" s="3"/>
      <c r="I34" s="12"/>
      <c r="J34" s="12"/>
      <c r="K34" s="12"/>
      <c r="L34" s="12"/>
      <c r="M34" s="12"/>
      <c r="N34" s="12"/>
    </row>
    <row r="35" spans="1:14" ht="16.5" customHeight="1">
      <c r="A35" s="101"/>
      <c r="B35" s="36"/>
      <c r="C35" s="3"/>
      <c r="D35" s="3"/>
      <c r="E35" s="3"/>
      <c r="F35" s="3"/>
      <c r="I35" s="12"/>
      <c r="J35" s="12"/>
      <c r="K35" s="12"/>
      <c r="L35" s="12"/>
      <c r="M35" s="12"/>
      <c r="N35" s="12"/>
    </row>
    <row r="36" spans="1:14" ht="17.45" customHeight="1">
      <c r="A36" s="12"/>
      <c r="B36" s="2"/>
      <c r="C36" s="3"/>
      <c r="D36" s="3"/>
      <c r="E36" s="3"/>
      <c r="F36" s="3"/>
      <c r="I36" s="12"/>
      <c r="J36" s="12"/>
      <c r="K36" s="12"/>
      <c r="L36" s="12"/>
      <c r="M36" s="12"/>
      <c r="N36" s="12"/>
    </row>
    <row r="37" spans="1:14" ht="15.75" customHeight="1">
      <c r="B37" s="2"/>
      <c r="C37" s="3"/>
      <c r="D37" s="3"/>
      <c r="E37" s="3"/>
      <c r="F37" s="3"/>
      <c r="I37" s="12"/>
      <c r="J37" s="12"/>
      <c r="K37" s="12"/>
      <c r="L37" s="12"/>
      <c r="M37" s="12"/>
      <c r="N37" s="12"/>
    </row>
    <row r="38" spans="1:14" ht="17.25" customHeight="1">
      <c r="I38" s="12"/>
      <c r="J38" s="12"/>
      <c r="K38" s="12"/>
      <c r="L38" s="12"/>
      <c r="M38" s="12"/>
      <c r="N38" s="12"/>
    </row>
    <row r="39" spans="1:14">
      <c r="C39" s="1"/>
      <c r="D39" s="1"/>
      <c r="E39" s="1"/>
      <c r="F39" s="1"/>
      <c r="H39" s="10"/>
      <c r="I39" s="12"/>
      <c r="J39" s="92"/>
      <c r="K39" s="12"/>
      <c r="L39" s="97"/>
      <c r="M39" s="12"/>
      <c r="N39" s="12"/>
    </row>
    <row r="40" spans="1:14">
      <c r="H40" s="91"/>
      <c r="I40" s="12"/>
      <c r="J40" s="12"/>
      <c r="K40" s="12"/>
      <c r="L40" s="12"/>
      <c r="M40" s="12"/>
      <c r="N40" s="12"/>
    </row>
    <row r="41" spans="1:14">
      <c r="H41" s="92"/>
      <c r="I41" s="12"/>
      <c r="J41" s="12"/>
      <c r="K41" s="12"/>
      <c r="L41" s="12"/>
      <c r="M41" s="12"/>
      <c r="N41" s="12"/>
    </row>
    <row r="42" spans="1:14" ht="18" customHeight="1">
      <c r="H42" s="93"/>
      <c r="I42" s="12"/>
      <c r="J42" s="12"/>
      <c r="K42" s="12"/>
      <c r="L42" s="12"/>
      <c r="M42" s="12"/>
      <c r="N42" s="12"/>
    </row>
    <row r="43" spans="1:14" ht="31.5" customHeight="1">
      <c r="H43" s="93"/>
      <c r="I43" s="12"/>
      <c r="J43" s="12"/>
      <c r="K43" s="12"/>
      <c r="L43" s="12"/>
      <c r="M43" s="12"/>
      <c r="N43" s="12"/>
    </row>
    <row r="44" spans="1:14">
      <c r="H44" s="12"/>
      <c r="J44" s="12"/>
      <c r="K44" s="12"/>
      <c r="L44" s="12"/>
      <c r="M44" s="12"/>
      <c r="N44" s="12"/>
    </row>
    <row r="45" spans="1:14">
      <c r="H45" s="91"/>
      <c r="J45" s="12"/>
      <c r="K45" s="98"/>
      <c r="L45" s="97"/>
      <c r="M45" s="12"/>
      <c r="N45" s="12"/>
    </row>
    <row r="46" spans="1:14">
      <c r="H46" s="12"/>
      <c r="J46" s="3"/>
      <c r="K46" s="2"/>
      <c r="L46" s="3"/>
      <c r="M46" s="12"/>
      <c r="N46" s="12"/>
    </row>
    <row r="47" spans="1:14">
      <c r="J47" s="12"/>
      <c r="K47" s="12"/>
      <c r="L47" s="12"/>
      <c r="M47" s="12"/>
      <c r="N47" s="12"/>
    </row>
    <row r="48" spans="1:14">
      <c r="J48" s="12"/>
      <c r="K48" s="12"/>
      <c r="L48" s="12"/>
      <c r="M48" s="12"/>
      <c r="N48" s="12"/>
    </row>
    <row r="58" spans="9:9">
      <c r="I58" s="10"/>
    </row>
    <row r="59" spans="9:9">
      <c r="I59" s="12"/>
    </row>
    <row r="60" spans="9:9">
      <c r="I60" s="12"/>
    </row>
    <row r="61" spans="9:9">
      <c r="I61" s="94"/>
    </row>
    <row r="62" spans="9:9">
      <c r="I62" s="91"/>
    </row>
    <row r="63" spans="9:9" ht="30" customHeight="1">
      <c r="I63" s="92"/>
    </row>
    <row r="64" spans="9:9">
      <c r="I64" s="91"/>
    </row>
    <row r="65" spans="9:10">
      <c r="I65" s="12"/>
    </row>
    <row r="69" spans="9:10" ht="30" customHeight="1"/>
    <row r="72" spans="9:10">
      <c r="J72" s="12"/>
    </row>
    <row r="73" spans="9:10">
      <c r="J73" s="12"/>
    </row>
    <row r="74" spans="9:10">
      <c r="J74" s="12"/>
    </row>
    <row r="75" spans="9:10">
      <c r="J75" s="12"/>
    </row>
    <row r="76" spans="9:10">
      <c r="J76" s="12"/>
    </row>
    <row r="77" spans="9:10">
      <c r="J77" s="12"/>
    </row>
    <row r="78" spans="9:10">
      <c r="J78" s="12"/>
    </row>
    <row r="83" ht="18" customHeight="1"/>
    <row r="85" ht="15" customHeight="1"/>
    <row r="91" ht="16.5" customHeight="1"/>
    <row r="92" ht="16.5" customHeight="1"/>
    <row r="95" ht="17.25" customHeight="1"/>
    <row r="98" ht="16.5" customHeight="1"/>
    <row r="103" ht="15.75" customHeight="1"/>
    <row r="107" ht="30" customHeight="1"/>
    <row r="128" ht="30" customHeight="1"/>
    <row r="129" spans="10:10" ht="15" customHeight="1"/>
    <row r="143" spans="10:10">
      <c r="J143" s="9"/>
    </row>
  </sheetData>
  <mergeCells count="8">
    <mergeCell ref="E8:F8"/>
    <mergeCell ref="M16:N16"/>
    <mergeCell ref="A9:A11"/>
    <mergeCell ref="B9:B11"/>
    <mergeCell ref="C9:C11"/>
    <mergeCell ref="D9:F9"/>
    <mergeCell ref="D10:E10"/>
    <mergeCell ref="F10:F11"/>
  </mergeCells>
  <pageMargins left="0.74803149606299213" right="0.19685039370078741" top="0.59055118110236227" bottom="0.35433070866141736" header="0.51181102362204722" footer="0.51181102362204722"/>
  <pageSetup paperSize="9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29"/>
  <sheetViews>
    <sheetView zoomScale="130" zoomScaleNormal="130" workbookViewId="0">
      <selection activeCell="L12" sqref="L12"/>
    </sheetView>
  </sheetViews>
  <sheetFormatPr defaultRowHeight="12.75"/>
  <cols>
    <col min="1" max="1" width="4.42578125" customWidth="1"/>
    <col min="2" max="2" width="51.5703125" customWidth="1"/>
    <col min="3" max="3" width="8.140625" customWidth="1"/>
    <col min="4" max="4" width="9.28515625" customWidth="1"/>
    <col min="5" max="5" width="12.42578125" customWidth="1"/>
    <col min="6" max="6" width="7" customWidth="1"/>
    <col min="7" max="7" width="10.5703125" bestFit="1" customWidth="1"/>
  </cols>
  <sheetData>
    <row r="1" spans="1:14" ht="15">
      <c r="A1" s="7"/>
      <c r="B1" s="7"/>
      <c r="C1" s="75" t="s">
        <v>0</v>
      </c>
      <c r="D1" s="75"/>
      <c r="E1" s="75"/>
      <c r="F1" s="7"/>
    </row>
    <row r="2" spans="1:14" ht="16.5" customHeight="1">
      <c r="A2" s="7"/>
      <c r="B2" s="7"/>
      <c r="C2" s="75" t="s">
        <v>177</v>
      </c>
      <c r="D2" s="75"/>
      <c r="E2" s="75"/>
      <c r="F2" s="7"/>
    </row>
    <row r="3" spans="1:14" ht="15">
      <c r="A3" s="7"/>
      <c r="B3" s="7"/>
      <c r="C3" s="75" t="s">
        <v>38</v>
      </c>
      <c r="D3" s="75"/>
      <c r="E3" s="75"/>
      <c r="F3" s="7"/>
    </row>
    <row r="4" spans="1:14">
      <c r="A4" s="4"/>
      <c r="B4" s="4"/>
      <c r="C4" s="4"/>
      <c r="D4" s="4"/>
      <c r="E4" s="4"/>
      <c r="F4" s="4"/>
    </row>
    <row r="5" spans="1:14" ht="15.75" customHeight="1">
      <c r="A5" s="238" t="s">
        <v>53</v>
      </c>
      <c r="B5" s="238"/>
      <c r="C5" s="238"/>
      <c r="D5" s="238"/>
      <c r="E5" s="238"/>
      <c r="F5" s="238"/>
    </row>
    <row r="6" spans="1:14" ht="15.75" customHeight="1">
      <c r="A6" s="70"/>
      <c r="B6" s="120" t="s">
        <v>157</v>
      </c>
      <c r="C6" s="120"/>
      <c r="D6" s="120"/>
      <c r="E6" s="215"/>
      <c r="F6" s="70"/>
    </row>
    <row r="7" spans="1:14" ht="15.75" customHeight="1">
      <c r="A7" s="215"/>
      <c r="B7" s="215"/>
      <c r="C7" s="215"/>
      <c r="D7" s="215"/>
      <c r="E7" s="215"/>
      <c r="F7" s="215"/>
    </row>
    <row r="8" spans="1:14" ht="15" customHeight="1">
      <c r="A8" s="13"/>
      <c r="B8" s="13"/>
      <c r="C8" s="13"/>
      <c r="D8" s="13"/>
      <c r="E8" s="239" t="s">
        <v>21</v>
      </c>
      <c r="F8" s="240"/>
    </row>
    <row r="9" spans="1:14" ht="15">
      <c r="A9" s="242" t="s">
        <v>14</v>
      </c>
      <c r="B9" s="242" t="s">
        <v>31</v>
      </c>
      <c r="C9" s="242" t="s">
        <v>3</v>
      </c>
      <c r="D9" s="242"/>
      <c r="E9" s="242"/>
      <c r="F9" s="242"/>
    </row>
    <row r="10" spans="1:14" ht="15">
      <c r="A10" s="242"/>
      <c r="B10" s="242"/>
      <c r="C10" s="242" t="s">
        <v>2</v>
      </c>
      <c r="D10" s="242" t="s">
        <v>4</v>
      </c>
      <c r="E10" s="242"/>
      <c r="F10" s="242" t="s">
        <v>5</v>
      </c>
    </row>
    <row r="11" spans="1:14" ht="30">
      <c r="A11" s="242"/>
      <c r="B11" s="242"/>
      <c r="C11" s="242"/>
      <c r="D11" s="113" t="s">
        <v>2</v>
      </c>
      <c r="E11" s="113" t="s">
        <v>32</v>
      </c>
      <c r="F11" s="242"/>
    </row>
    <row r="12" spans="1:14" ht="15">
      <c r="A12" s="114">
        <v>1</v>
      </c>
      <c r="B12" s="114">
        <v>2</v>
      </c>
      <c r="C12" s="114">
        <v>3</v>
      </c>
      <c r="D12" s="114">
        <v>4</v>
      </c>
      <c r="E12" s="114">
        <v>5</v>
      </c>
      <c r="F12" s="114">
        <v>6</v>
      </c>
    </row>
    <row r="13" spans="1:14" ht="14.25">
      <c r="A13" s="122">
        <v>1</v>
      </c>
      <c r="B13" s="182" t="s">
        <v>140</v>
      </c>
      <c r="C13" s="173">
        <f>D13+F13</f>
        <v>0.38100000000000001</v>
      </c>
      <c r="D13" s="173">
        <f>D14</f>
        <v>0.38100000000000001</v>
      </c>
      <c r="E13" s="173">
        <f t="shared" ref="E13:F13" si="0">E14</f>
        <v>0.376</v>
      </c>
      <c r="F13" s="134">
        <f t="shared" si="0"/>
        <v>0</v>
      </c>
    </row>
    <row r="14" spans="1:14" ht="45">
      <c r="A14" s="209"/>
      <c r="B14" s="110" t="s">
        <v>159</v>
      </c>
      <c r="C14" s="172">
        <f t="shared" ref="C14:C16" si="1">D14+F14</f>
        <v>0.38100000000000001</v>
      </c>
      <c r="D14" s="172">
        <v>0.38100000000000001</v>
      </c>
      <c r="E14" s="172">
        <v>0.376</v>
      </c>
      <c r="F14" s="209"/>
    </row>
    <row r="15" spans="1:14" ht="14.25">
      <c r="A15" s="122">
        <v>2</v>
      </c>
      <c r="B15" s="126" t="s">
        <v>142</v>
      </c>
      <c r="C15" s="173">
        <f t="shared" si="1"/>
        <v>0.38100000000000001</v>
      </c>
      <c r="D15" s="173">
        <f>D16</f>
        <v>0.38100000000000001</v>
      </c>
      <c r="E15" s="173">
        <f t="shared" ref="E15:F15" si="2">E16</f>
        <v>0.376</v>
      </c>
      <c r="F15" s="134">
        <f t="shared" si="2"/>
        <v>0</v>
      </c>
      <c r="I15" s="12"/>
      <c r="K15" s="12"/>
      <c r="L15" s="12"/>
      <c r="M15" s="12"/>
      <c r="N15" s="12"/>
    </row>
    <row r="16" spans="1:14" ht="45">
      <c r="A16" s="209"/>
      <c r="B16" s="110" t="s">
        <v>159</v>
      </c>
      <c r="C16" s="142">
        <f t="shared" si="1"/>
        <v>0.38100000000000001</v>
      </c>
      <c r="D16" s="209">
        <v>0.38100000000000001</v>
      </c>
      <c r="E16" s="209">
        <v>0.376</v>
      </c>
      <c r="F16" s="209"/>
      <c r="I16" s="12"/>
      <c r="J16" s="12"/>
      <c r="K16" s="12"/>
      <c r="L16" s="12"/>
      <c r="M16" s="241"/>
      <c r="N16" s="241"/>
    </row>
    <row r="17" spans="1:14" ht="14.25">
      <c r="A17" s="122">
        <v>3</v>
      </c>
      <c r="B17" s="126" t="s">
        <v>78</v>
      </c>
      <c r="C17" s="173">
        <f t="shared" ref="C17:C57" si="3">D17+F17</f>
        <v>45.865000000000002</v>
      </c>
      <c r="D17" s="173">
        <f>D18+D19+D20</f>
        <v>45.865000000000002</v>
      </c>
      <c r="E17" s="173">
        <f t="shared" ref="E17:F17" si="4">E18+E19+E20</f>
        <v>23.68</v>
      </c>
      <c r="F17" s="134">
        <f t="shared" si="4"/>
        <v>0</v>
      </c>
      <c r="J17" s="12"/>
      <c r="K17" s="12"/>
      <c r="L17" s="12"/>
      <c r="M17" s="103"/>
      <c r="N17" s="103"/>
    </row>
    <row r="18" spans="1:14" ht="15">
      <c r="A18" s="209"/>
      <c r="B18" s="125" t="s">
        <v>35</v>
      </c>
      <c r="C18" s="172">
        <f t="shared" si="3"/>
        <v>39.417000000000002</v>
      </c>
      <c r="D18" s="172">
        <v>39.417000000000002</v>
      </c>
      <c r="E18" s="172">
        <v>23.398</v>
      </c>
      <c r="F18" s="142"/>
    </row>
    <row r="19" spans="1:14" ht="15">
      <c r="A19" s="209"/>
      <c r="B19" s="125" t="s">
        <v>67</v>
      </c>
      <c r="C19" s="172">
        <f t="shared" si="3"/>
        <v>6.1619999999999999</v>
      </c>
      <c r="D19" s="172">
        <v>6.1619999999999999</v>
      </c>
      <c r="E19" s="142"/>
      <c r="F19" s="142"/>
    </row>
    <row r="20" spans="1:14" ht="45">
      <c r="A20" s="209"/>
      <c r="B20" s="110" t="s">
        <v>159</v>
      </c>
      <c r="C20" s="172">
        <f t="shared" si="3"/>
        <v>0.28599999999999998</v>
      </c>
      <c r="D20" s="172">
        <v>0.28599999999999998</v>
      </c>
      <c r="E20" s="172">
        <v>0.28199999999999997</v>
      </c>
      <c r="F20" s="142"/>
    </row>
    <row r="21" spans="1:14" ht="14.25">
      <c r="A21" s="122">
        <v>4</v>
      </c>
      <c r="B21" s="126" t="s">
        <v>77</v>
      </c>
      <c r="C21" s="173">
        <f t="shared" si="3"/>
        <v>96.835000000000008</v>
      </c>
      <c r="D21" s="173">
        <f>D22+D23+D24+D25</f>
        <v>96.835000000000008</v>
      </c>
      <c r="E21" s="173">
        <f t="shared" ref="E21:F21" si="5">E22+E23+E24+E25</f>
        <v>54.076999999999998</v>
      </c>
      <c r="F21" s="134">
        <f t="shared" si="5"/>
        <v>0</v>
      </c>
      <c r="K21" s="12"/>
      <c r="L21" s="12"/>
      <c r="M21" s="12"/>
      <c r="N21" s="12"/>
    </row>
    <row r="22" spans="1:14" ht="15">
      <c r="A22" s="209"/>
      <c r="B22" s="125" t="s">
        <v>35</v>
      </c>
      <c r="C22" s="172">
        <f t="shared" si="3"/>
        <v>73.066000000000003</v>
      </c>
      <c r="D22" s="172">
        <v>73.066000000000003</v>
      </c>
      <c r="E22" s="172">
        <v>53.701000000000001</v>
      </c>
      <c r="F22" s="142"/>
      <c r="K22" s="12"/>
      <c r="L22" s="12"/>
      <c r="M22" s="12"/>
      <c r="N22" s="12"/>
    </row>
    <row r="23" spans="1:14" ht="15">
      <c r="A23" s="122"/>
      <c r="B23" s="125" t="s">
        <v>67</v>
      </c>
      <c r="C23" s="172">
        <f t="shared" si="3"/>
        <v>18.811</v>
      </c>
      <c r="D23" s="172">
        <v>18.811</v>
      </c>
      <c r="E23" s="142"/>
      <c r="F23" s="142"/>
      <c r="K23" s="12"/>
      <c r="L23" s="12"/>
      <c r="M23" s="12"/>
      <c r="N23" s="12"/>
    </row>
    <row r="24" spans="1:14" ht="15">
      <c r="A24" s="122"/>
      <c r="B24" s="194" t="s">
        <v>79</v>
      </c>
      <c r="C24" s="172">
        <f t="shared" ref="C24:C27" si="6">D24+F24</f>
        <v>4.577</v>
      </c>
      <c r="D24" s="172">
        <v>4.577</v>
      </c>
      <c r="E24" s="142"/>
      <c r="F24" s="142"/>
      <c r="K24" s="12"/>
      <c r="L24" s="12"/>
      <c r="M24" s="12"/>
      <c r="N24" s="12"/>
    </row>
    <row r="25" spans="1:14" ht="45">
      <c r="A25" s="122"/>
      <c r="B25" s="110" t="s">
        <v>159</v>
      </c>
      <c r="C25" s="172">
        <f t="shared" si="6"/>
        <v>0.38100000000000001</v>
      </c>
      <c r="D25" s="172">
        <v>0.38100000000000001</v>
      </c>
      <c r="E25" s="172">
        <v>0.376</v>
      </c>
      <c r="F25" s="142"/>
      <c r="K25" s="12"/>
      <c r="L25" s="12"/>
      <c r="M25" s="12"/>
      <c r="N25" s="12"/>
    </row>
    <row r="26" spans="1:14" ht="14.25">
      <c r="A26" s="122">
        <v>5</v>
      </c>
      <c r="B26" s="126" t="s">
        <v>141</v>
      </c>
      <c r="C26" s="173">
        <f t="shared" si="6"/>
        <v>0.38100000000000001</v>
      </c>
      <c r="D26" s="173">
        <f>D27</f>
        <v>0.38100000000000001</v>
      </c>
      <c r="E26" s="173">
        <f t="shared" ref="E26:F26" si="7">E27</f>
        <v>0.376</v>
      </c>
      <c r="F26" s="134">
        <f t="shared" si="7"/>
        <v>0</v>
      </c>
      <c r="K26" s="12"/>
      <c r="L26" s="12"/>
      <c r="M26" s="12"/>
      <c r="N26" s="12"/>
    </row>
    <row r="27" spans="1:14" ht="45">
      <c r="A27" s="122"/>
      <c r="B27" s="110" t="s">
        <v>159</v>
      </c>
      <c r="C27" s="172">
        <f t="shared" si="6"/>
        <v>0.38100000000000001</v>
      </c>
      <c r="D27" s="172">
        <v>0.38100000000000001</v>
      </c>
      <c r="E27" s="172">
        <v>0.376</v>
      </c>
      <c r="F27" s="142"/>
      <c r="K27" s="12"/>
      <c r="L27" s="12"/>
      <c r="M27" s="12"/>
      <c r="N27" s="12"/>
    </row>
    <row r="28" spans="1:14" ht="14.25">
      <c r="A28" s="122">
        <v>7</v>
      </c>
      <c r="B28" s="126" t="s">
        <v>83</v>
      </c>
      <c r="C28" s="173">
        <f t="shared" si="3"/>
        <v>59.814999999999998</v>
      </c>
      <c r="D28" s="173">
        <f>D29+D30+D31</f>
        <v>59.814999999999998</v>
      </c>
      <c r="E28" s="173">
        <f t="shared" ref="E28:F28" si="8">E29+E30+E31</f>
        <v>23.003999999999998</v>
      </c>
      <c r="F28" s="134">
        <f t="shared" si="8"/>
        <v>0</v>
      </c>
      <c r="K28" s="12"/>
      <c r="L28" s="12"/>
      <c r="M28" s="12"/>
      <c r="N28" s="12"/>
    </row>
    <row r="29" spans="1:14" ht="15">
      <c r="A29" s="124"/>
      <c r="B29" s="125" t="s">
        <v>35</v>
      </c>
      <c r="C29" s="172">
        <f t="shared" si="3"/>
        <v>41.689</v>
      </c>
      <c r="D29" s="172">
        <v>41.689</v>
      </c>
      <c r="E29" s="172">
        <v>22.815999999999999</v>
      </c>
      <c r="F29" s="142"/>
      <c r="K29" s="12"/>
      <c r="L29" s="12"/>
      <c r="M29" s="12"/>
      <c r="N29" s="12"/>
    </row>
    <row r="30" spans="1:14" ht="15">
      <c r="A30" s="124"/>
      <c r="B30" s="125" t="s">
        <v>67</v>
      </c>
      <c r="C30" s="172">
        <f t="shared" si="3"/>
        <v>17.934999999999999</v>
      </c>
      <c r="D30" s="172">
        <v>17.934999999999999</v>
      </c>
      <c r="E30" s="134"/>
      <c r="F30" s="134"/>
      <c r="K30" s="12"/>
      <c r="L30" s="12"/>
      <c r="M30" s="92"/>
      <c r="N30" s="12"/>
    </row>
    <row r="31" spans="1:14" ht="45">
      <c r="A31" s="124"/>
      <c r="B31" s="110" t="s">
        <v>159</v>
      </c>
      <c r="C31" s="172">
        <f t="shared" si="3"/>
        <v>0.191</v>
      </c>
      <c r="D31" s="172">
        <v>0.191</v>
      </c>
      <c r="E31" s="172">
        <v>0.188</v>
      </c>
      <c r="F31" s="134"/>
      <c r="K31" s="12"/>
      <c r="L31" s="12"/>
      <c r="M31" s="92"/>
      <c r="N31" s="12"/>
    </row>
    <row r="32" spans="1:14" ht="28.5">
      <c r="A32" s="122">
        <v>11</v>
      </c>
      <c r="B32" s="126" t="s">
        <v>111</v>
      </c>
      <c r="C32" s="134">
        <f t="shared" si="3"/>
        <v>0</v>
      </c>
      <c r="D32" s="134">
        <f>D33</f>
        <v>-1.5</v>
      </c>
      <c r="E32" s="134">
        <f t="shared" ref="E32:F32" si="9">E33</f>
        <v>0</v>
      </c>
      <c r="F32" s="134">
        <f t="shared" si="9"/>
        <v>1.5</v>
      </c>
      <c r="K32" s="12"/>
      <c r="L32" s="12"/>
      <c r="M32" s="85"/>
      <c r="N32" s="94"/>
    </row>
    <row r="33" spans="1:14" ht="15">
      <c r="A33" s="124"/>
      <c r="B33" s="125" t="s">
        <v>35</v>
      </c>
      <c r="C33" s="142">
        <f t="shared" si="3"/>
        <v>0</v>
      </c>
      <c r="D33" s="142">
        <v>-1.5</v>
      </c>
      <c r="E33" s="142"/>
      <c r="F33" s="142">
        <v>1.5</v>
      </c>
      <c r="K33" s="12"/>
      <c r="L33" s="12"/>
      <c r="M33" s="12"/>
      <c r="N33" s="12"/>
    </row>
    <row r="34" spans="1:14" ht="14.25">
      <c r="A34" s="122">
        <v>13</v>
      </c>
      <c r="B34" s="182" t="s">
        <v>84</v>
      </c>
      <c r="C34" s="173">
        <f t="shared" si="3"/>
        <v>-45.579000000000001</v>
      </c>
      <c r="D34" s="173">
        <f>D35+D36</f>
        <v>-45.579000000000001</v>
      </c>
      <c r="E34" s="173">
        <f t="shared" ref="E34:F34" si="10">E35+E36</f>
        <v>-23.398</v>
      </c>
      <c r="F34" s="134">
        <f t="shared" si="10"/>
        <v>0</v>
      </c>
      <c r="K34" s="12"/>
      <c r="L34" s="12"/>
      <c r="M34" s="12"/>
      <c r="N34" s="12"/>
    </row>
    <row r="35" spans="1:14" ht="15">
      <c r="A35" s="124"/>
      <c r="B35" s="125" t="s">
        <v>35</v>
      </c>
      <c r="C35" s="172">
        <f t="shared" si="3"/>
        <v>-39.417000000000002</v>
      </c>
      <c r="D35" s="172">
        <v>-39.417000000000002</v>
      </c>
      <c r="E35" s="172">
        <v>-23.398</v>
      </c>
      <c r="F35" s="134"/>
      <c r="K35" s="12"/>
      <c r="L35" s="12"/>
      <c r="M35" s="12"/>
      <c r="N35" s="12"/>
    </row>
    <row r="36" spans="1:14" ht="15">
      <c r="A36" s="124"/>
      <c r="B36" s="125" t="s">
        <v>67</v>
      </c>
      <c r="C36" s="172">
        <f t="shared" si="3"/>
        <v>-6.1619999999999999</v>
      </c>
      <c r="D36" s="172">
        <v>-6.1619999999999999</v>
      </c>
      <c r="E36" s="142"/>
      <c r="F36" s="142"/>
      <c r="K36" s="12"/>
      <c r="L36" s="12"/>
      <c r="M36" s="12"/>
      <c r="N36" s="12"/>
    </row>
    <row r="37" spans="1:14" ht="14.25">
      <c r="A37" s="122">
        <v>14</v>
      </c>
      <c r="B37" s="126" t="s">
        <v>132</v>
      </c>
      <c r="C37" s="173">
        <f t="shared" si="3"/>
        <v>56.757999999999996</v>
      </c>
      <c r="D37" s="173">
        <f>D38+D39</f>
        <v>56.757999999999996</v>
      </c>
      <c r="E37" s="173">
        <f t="shared" ref="E37:F37" si="11">E38+E39</f>
        <v>33.542000000000002</v>
      </c>
      <c r="F37" s="134">
        <f t="shared" si="11"/>
        <v>0</v>
      </c>
      <c r="K37" s="12"/>
      <c r="L37" s="12"/>
      <c r="M37" s="12"/>
      <c r="N37" s="12"/>
    </row>
    <row r="38" spans="1:14" ht="15">
      <c r="A38" s="124"/>
      <c r="B38" s="125" t="s">
        <v>35</v>
      </c>
      <c r="C38" s="172">
        <f t="shared" si="3"/>
        <v>45.045999999999999</v>
      </c>
      <c r="D38" s="172">
        <v>45.045999999999999</v>
      </c>
      <c r="E38" s="172">
        <v>33.542000000000002</v>
      </c>
      <c r="F38" s="142"/>
      <c r="K38" s="12"/>
      <c r="L38" s="12"/>
      <c r="M38" s="12"/>
      <c r="N38" s="12"/>
    </row>
    <row r="39" spans="1:14" ht="15">
      <c r="A39" s="124"/>
      <c r="B39" s="125" t="s">
        <v>67</v>
      </c>
      <c r="C39" s="172">
        <f t="shared" si="3"/>
        <v>11.712</v>
      </c>
      <c r="D39" s="172">
        <v>11.712</v>
      </c>
      <c r="E39" s="134"/>
      <c r="F39" s="134"/>
      <c r="K39" s="12"/>
      <c r="L39" s="97"/>
      <c r="M39" s="12"/>
      <c r="N39" s="12"/>
    </row>
    <row r="40" spans="1:14" ht="14.25">
      <c r="A40" s="122">
        <v>15</v>
      </c>
      <c r="B40" s="126" t="s">
        <v>136</v>
      </c>
      <c r="C40" s="134">
        <f t="shared" si="3"/>
        <v>0</v>
      </c>
      <c r="D40" s="134">
        <v>-3.2</v>
      </c>
      <c r="E40" s="134"/>
      <c r="F40" s="134">
        <v>3.2</v>
      </c>
      <c r="K40" s="12"/>
      <c r="L40" s="12"/>
      <c r="M40" s="12"/>
      <c r="N40" s="12"/>
    </row>
    <row r="41" spans="1:14" ht="15">
      <c r="A41" s="124"/>
      <c r="B41" s="125" t="s">
        <v>35</v>
      </c>
      <c r="C41" s="142">
        <f t="shared" si="3"/>
        <v>0</v>
      </c>
      <c r="D41" s="142">
        <v>-3.2</v>
      </c>
      <c r="E41" s="142"/>
      <c r="F41" s="142">
        <v>3.2</v>
      </c>
      <c r="K41" s="12"/>
      <c r="L41" s="12"/>
      <c r="M41" s="12"/>
      <c r="N41" s="12"/>
    </row>
    <row r="42" spans="1:14" ht="14.25">
      <c r="A42" s="122">
        <v>16</v>
      </c>
      <c r="B42" s="126" t="s">
        <v>143</v>
      </c>
      <c r="C42" s="173">
        <f t="shared" si="3"/>
        <v>0.38100000000000001</v>
      </c>
      <c r="D42" s="173">
        <f>D43</f>
        <v>0.38100000000000001</v>
      </c>
      <c r="E42" s="173">
        <f t="shared" ref="E42:F42" si="12">E43</f>
        <v>0.376</v>
      </c>
      <c r="F42" s="134">
        <f t="shared" si="12"/>
        <v>0</v>
      </c>
      <c r="K42" s="12"/>
      <c r="L42" s="12"/>
      <c r="M42" s="12"/>
      <c r="N42" s="12"/>
    </row>
    <row r="43" spans="1:14" ht="45">
      <c r="A43" s="124"/>
      <c r="B43" s="110" t="s">
        <v>159</v>
      </c>
      <c r="C43" s="172">
        <f t="shared" si="3"/>
        <v>0.38100000000000001</v>
      </c>
      <c r="D43" s="172">
        <v>0.38100000000000001</v>
      </c>
      <c r="E43" s="172">
        <v>0.376</v>
      </c>
      <c r="F43" s="142"/>
      <c r="K43" s="12"/>
      <c r="L43" s="12"/>
      <c r="M43" s="12"/>
      <c r="N43" s="12"/>
    </row>
    <row r="44" spans="1:14" ht="14.25">
      <c r="A44" s="122">
        <v>19</v>
      </c>
      <c r="B44" s="126" t="s">
        <v>137</v>
      </c>
      <c r="C44" s="173">
        <f t="shared" si="3"/>
        <v>-96.454000000000008</v>
      </c>
      <c r="D44" s="173">
        <f>D45+D46+D47</f>
        <v>-96.454000000000008</v>
      </c>
      <c r="E44" s="173">
        <f t="shared" ref="E44:F44" si="13">E45+E46+E47</f>
        <v>-53.701000000000001</v>
      </c>
      <c r="F44" s="134">
        <f t="shared" si="13"/>
        <v>0</v>
      </c>
      <c r="K44" s="12"/>
      <c r="L44" s="12"/>
      <c r="M44" s="12"/>
      <c r="N44" s="12"/>
    </row>
    <row r="45" spans="1:14" ht="15">
      <c r="A45" s="124"/>
      <c r="B45" s="125" t="s">
        <v>35</v>
      </c>
      <c r="C45" s="172">
        <f t="shared" si="3"/>
        <v>-73.066000000000003</v>
      </c>
      <c r="D45" s="172">
        <v>-73.066000000000003</v>
      </c>
      <c r="E45" s="172">
        <v>-53.701000000000001</v>
      </c>
      <c r="F45" s="142"/>
      <c r="K45" s="98"/>
      <c r="L45" s="97"/>
      <c r="M45" s="12"/>
      <c r="N45" s="12"/>
    </row>
    <row r="46" spans="1:14" ht="15">
      <c r="A46" s="124"/>
      <c r="B46" s="125" t="s">
        <v>67</v>
      </c>
      <c r="C46" s="172">
        <f t="shared" si="3"/>
        <v>-18.811</v>
      </c>
      <c r="D46" s="172">
        <v>-18.811</v>
      </c>
      <c r="E46" s="142"/>
      <c r="F46" s="142"/>
      <c r="K46" s="2"/>
      <c r="L46" s="3"/>
      <c r="M46" s="12"/>
      <c r="N46" s="12"/>
    </row>
    <row r="47" spans="1:14" ht="15">
      <c r="A47" s="124"/>
      <c r="B47" s="194" t="s">
        <v>79</v>
      </c>
      <c r="C47" s="172">
        <f t="shared" si="3"/>
        <v>-4.577</v>
      </c>
      <c r="D47" s="172">
        <v>-4.577</v>
      </c>
      <c r="E47" s="142"/>
      <c r="F47" s="142"/>
      <c r="K47" s="12"/>
      <c r="L47" s="12"/>
      <c r="M47" s="12"/>
      <c r="N47" s="12"/>
    </row>
    <row r="48" spans="1:14" ht="14.25">
      <c r="A48" s="122">
        <v>20</v>
      </c>
      <c r="B48" s="126" t="s">
        <v>138</v>
      </c>
      <c r="C48" s="173">
        <f t="shared" si="3"/>
        <v>-59.623999999999995</v>
      </c>
      <c r="D48" s="173">
        <f>D49+D50</f>
        <v>-59.623999999999995</v>
      </c>
      <c r="E48" s="173">
        <f t="shared" ref="E48:F48" si="14">E49+E50</f>
        <v>-22.815999999999999</v>
      </c>
      <c r="F48" s="134">
        <f t="shared" si="14"/>
        <v>0</v>
      </c>
      <c r="K48" s="12"/>
      <c r="L48" s="12"/>
      <c r="M48" s="12"/>
      <c r="N48" s="12"/>
    </row>
    <row r="49" spans="1:6" ht="15">
      <c r="A49" s="124"/>
      <c r="B49" s="125" t="s">
        <v>35</v>
      </c>
      <c r="C49" s="172">
        <f t="shared" si="3"/>
        <v>-41.689</v>
      </c>
      <c r="D49" s="172">
        <v>-41.689</v>
      </c>
      <c r="E49" s="172">
        <v>-22.815999999999999</v>
      </c>
      <c r="F49" s="142"/>
    </row>
    <row r="50" spans="1:6" ht="15">
      <c r="A50" s="124"/>
      <c r="B50" s="125" t="s">
        <v>67</v>
      </c>
      <c r="C50" s="172">
        <f t="shared" si="3"/>
        <v>-17.934999999999999</v>
      </c>
      <c r="D50" s="172">
        <v>-17.934999999999999</v>
      </c>
      <c r="E50" s="142"/>
      <c r="F50" s="142"/>
    </row>
    <row r="51" spans="1:6" ht="14.25">
      <c r="A51" s="122">
        <v>21</v>
      </c>
      <c r="B51" s="126" t="s">
        <v>139</v>
      </c>
      <c r="C51" s="173">
        <f t="shared" si="3"/>
        <v>-56.757999999999996</v>
      </c>
      <c r="D51" s="173">
        <f>D52+D53</f>
        <v>-56.757999999999996</v>
      </c>
      <c r="E51" s="173">
        <f t="shared" ref="E51:F51" si="15">E52+E53</f>
        <v>-33.542000000000002</v>
      </c>
      <c r="F51" s="134">
        <f t="shared" si="15"/>
        <v>0</v>
      </c>
    </row>
    <row r="52" spans="1:6" ht="15">
      <c r="A52" s="124"/>
      <c r="B52" s="125" t="s">
        <v>35</v>
      </c>
      <c r="C52" s="172">
        <f t="shared" si="3"/>
        <v>-45.045999999999999</v>
      </c>
      <c r="D52" s="172">
        <v>-45.045999999999999</v>
      </c>
      <c r="E52" s="172">
        <v>-33.542000000000002</v>
      </c>
      <c r="F52" s="142"/>
    </row>
    <row r="53" spans="1:6" ht="15">
      <c r="A53" s="124"/>
      <c r="B53" s="125" t="s">
        <v>67</v>
      </c>
      <c r="C53" s="186">
        <f t="shared" si="3"/>
        <v>-11.712</v>
      </c>
      <c r="D53" s="175">
        <v>-11.712</v>
      </c>
      <c r="E53" s="123"/>
      <c r="F53" s="123"/>
    </row>
    <row r="54" spans="1:6" ht="14.25">
      <c r="A54" s="122">
        <v>25</v>
      </c>
      <c r="B54" s="126" t="s">
        <v>87</v>
      </c>
      <c r="C54" s="212">
        <f t="shared" si="3"/>
        <v>1.716</v>
      </c>
      <c r="D54" s="176">
        <f>D55</f>
        <v>1.716</v>
      </c>
      <c r="E54" s="176">
        <f t="shared" ref="E54:F54" si="16">E55</f>
        <v>1.6910000000000001</v>
      </c>
      <c r="F54" s="123">
        <f t="shared" si="16"/>
        <v>0</v>
      </c>
    </row>
    <row r="55" spans="1:6" ht="45">
      <c r="A55" s="122"/>
      <c r="B55" s="110" t="s">
        <v>159</v>
      </c>
      <c r="C55" s="186">
        <f t="shared" si="3"/>
        <v>1.716</v>
      </c>
      <c r="D55" s="175">
        <v>1.716</v>
      </c>
      <c r="E55" s="175">
        <v>1.6910000000000001</v>
      </c>
      <c r="F55" s="123"/>
    </row>
    <row r="56" spans="1:6" ht="42.75">
      <c r="A56" s="122">
        <v>26</v>
      </c>
      <c r="B56" s="108" t="s">
        <v>144</v>
      </c>
      <c r="C56" s="212">
        <f t="shared" si="3"/>
        <v>0.38200000000000001</v>
      </c>
      <c r="D56" s="176">
        <f>D57</f>
        <v>0.38200000000000001</v>
      </c>
      <c r="E56" s="176">
        <f t="shared" ref="E56:F56" si="17">E57</f>
        <v>0.375</v>
      </c>
      <c r="F56" s="123">
        <f t="shared" si="17"/>
        <v>0</v>
      </c>
    </row>
    <row r="57" spans="1:6" ht="45">
      <c r="A57" s="124"/>
      <c r="B57" s="110" t="s">
        <v>159</v>
      </c>
      <c r="C57" s="186">
        <f t="shared" si="3"/>
        <v>0.38200000000000001</v>
      </c>
      <c r="D57" s="175">
        <v>0.38200000000000001</v>
      </c>
      <c r="E57" s="175">
        <v>0.375</v>
      </c>
      <c r="F57" s="123"/>
    </row>
    <row r="58" spans="1:6" ht="15">
      <c r="A58" s="127"/>
      <c r="B58" s="128" t="s">
        <v>36</v>
      </c>
      <c r="C58" s="176">
        <f>D58+F58</f>
        <v>4.4800000000000217</v>
      </c>
      <c r="D58" s="176">
        <f>D56+D54+D51+D48+D44+D42+D40+D37+D34+D32+D28+D26+D21+D17+D15+D13</f>
        <v>-0.21999999999997799</v>
      </c>
      <c r="E58" s="176">
        <f t="shared" ref="E58:F58" si="18">E56+E54+E51+E48+E44+E42+E40+E37+E34+E32+E28+E26+E21+E17+E15+E13</f>
        <v>4.4160000000000093</v>
      </c>
      <c r="F58" s="123">
        <f t="shared" si="18"/>
        <v>4.7</v>
      </c>
    </row>
    <row r="59" spans="1:6" ht="15">
      <c r="A59" s="127"/>
      <c r="B59" s="125" t="s">
        <v>37</v>
      </c>
      <c r="C59" s="109">
        <f>D59+F59</f>
        <v>1.1546319456101628E-14</v>
      </c>
      <c r="D59" s="109">
        <f>D52+D49+D45+D41+D38+D35+D33+D29+D22+D18</f>
        <v>-4.6999999999999886</v>
      </c>
      <c r="E59" s="109">
        <f>E52+E49+E45+E41+E38+E35+E33+E29+E22+E18</f>
        <v>0</v>
      </c>
      <c r="F59" s="109">
        <f>F52+F49+F45+F41+F38+F35+F33+F29+F22+F18</f>
        <v>4.7</v>
      </c>
    </row>
    <row r="60" spans="1:6" ht="15">
      <c r="A60" s="127"/>
      <c r="B60" s="125" t="s">
        <v>67</v>
      </c>
      <c r="C60" s="109">
        <f>D60+F60</f>
        <v>0</v>
      </c>
      <c r="D60" s="109">
        <f>D19+D23+D30+D36+D39+D46+D50+D53</f>
        <v>0</v>
      </c>
      <c r="E60" s="109">
        <f t="shared" ref="E60:F60" si="19">E19+E23+E30+E36+E39+E46+E50+E53</f>
        <v>0</v>
      </c>
      <c r="F60" s="109">
        <f t="shared" si="19"/>
        <v>0</v>
      </c>
    </row>
    <row r="61" spans="1:6" ht="15">
      <c r="A61" s="183"/>
      <c r="B61" s="157" t="s">
        <v>79</v>
      </c>
      <c r="C61" s="109">
        <f>D61+F61</f>
        <v>0</v>
      </c>
      <c r="D61" s="72">
        <f>D24+D47</f>
        <v>0</v>
      </c>
      <c r="E61" s="72">
        <f t="shared" ref="E61:F61" si="20">E24+E47</f>
        <v>0</v>
      </c>
      <c r="F61" s="72">
        <f t="shared" si="20"/>
        <v>0</v>
      </c>
    </row>
    <row r="62" spans="1:6" ht="45">
      <c r="A62" s="183"/>
      <c r="B62" s="110" t="s">
        <v>159</v>
      </c>
      <c r="C62" s="175">
        <f>D62+F62</f>
        <v>4.4800000000000004</v>
      </c>
      <c r="D62" s="174">
        <f>D57+D55+D43+D31+D27+D25+D20+D16+D14</f>
        <v>4.4800000000000004</v>
      </c>
      <c r="E62" s="174">
        <f t="shared" ref="E62:F62" si="21">E57+E55+E43+E31+E27+E25+E20+E16+E14</f>
        <v>4.4160000000000004</v>
      </c>
      <c r="F62" s="72">
        <f t="shared" si="21"/>
        <v>0</v>
      </c>
    </row>
    <row r="63" spans="1:6" ht="17.25" customHeight="1">
      <c r="B63" s="133"/>
      <c r="C63" s="133"/>
      <c r="D63" s="133"/>
      <c r="E63" s="133"/>
    </row>
    <row r="69" spans="10:10" ht="30" customHeight="1"/>
    <row r="78" spans="10:10">
      <c r="J78" s="9"/>
    </row>
    <row r="83" ht="18" customHeight="1"/>
    <row r="85" ht="15" customHeight="1"/>
    <row r="91" ht="16.5" customHeight="1"/>
    <row r="92" ht="16.5" customHeight="1"/>
    <row r="95" ht="17.25" customHeight="1"/>
    <row r="98" ht="16.5" customHeight="1"/>
    <row r="103" ht="15.75" customHeight="1"/>
    <row r="107" ht="30" customHeight="1"/>
    <row r="128" ht="30" customHeight="1"/>
    <row r="129" ht="15" customHeight="1"/>
  </sheetData>
  <mergeCells count="9">
    <mergeCell ref="M16:N16"/>
    <mergeCell ref="A5:F5"/>
    <mergeCell ref="A9:A11"/>
    <mergeCell ref="B9:B11"/>
    <mergeCell ref="C9:F9"/>
    <mergeCell ref="C10:C11"/>
    <mergeCell ref="D10:E10"/>
    <mergeCell ref="F10:F11"/>
    <mergeCell ref="E8:F8"/>
  </mergeCells>
  <pageMargins left="0.74803149606299213" right="0.19685039370078741" top="0.59055118110236227" bottom="0.35433070866141736" header="0.51181102362204722" footer="0.51181102362204722"/>
  <pageSetup paperSize="9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87"/>
  <sheetViews>
    <sheetView tabSelected="1" zoomScale="130" zoomScaleNormal="130" workbookViewId="0">
      <selection activeCell="L16" sqref="L16"/>
    </sheetView>
  </sheetViews>
  <sheetFormatPr defaultRowHeight="12.75"/>
  <cols>
    <col min="1" max="1" width="6.140625" customWidth="1"/>
    <col min="2" max="2" width="46.140625" customWidth="1"/>
    <col min="3" max="3" width="10.42578125" customWidth="1"/>
    <col min="4" max="4" width="10" customWidth="1"/>
    <col min="5" max="5" width="12.42578125" customWidth="1"/>
    <col min="6" max="6" width="9.5703125" customWidth="1"/>
    <col min="7" max="7" width="10.5703125" bestFit="1" customWidth="1"/>
  </cols>
  <sheetData>
    <row r="1" spans="1:14" ht="15">
      <c r="A1" s="7"/>
      <c r="B1" s="7"/>
      <c r="C1" s="75" t="s">
        <v>0</v>
      </c>
      <c r="D1" s="75"/>
      <c r="E1" s="75"/>
      <c r="F1" s="7"/>
    </row>
    <row r="2" spans="1:14" ht="16.5" customHeight="1">
      <c r="A2" s="7"/>
      <c r="B2" s="7"/>
      <c r="C2" s="75" t="s">
        <v>177</v>
      </c>
      <c r="D2" s="75"/>
      <c r="E2" s="75"/>
      <c r="F2" s="7"/>
    </row>
    <row r="3" spans="1:14" ht="15">
      <c r="A3" s="7"/>
      <c r="B3" s="7"/>
      <c r="C3" s="75" t="s">
        <v>45</v>
      </c>
      <c r="D3" s="75"/>
      <c r="E3" s="75"/>
      <c r="F3" s="7"/>
    </row>
    <row r="4" spans="1:14">
      <c r="A4" s="4"/>
      <c r="B4" s="4"/>
      <c r="C4" s="4"/>
      <c r="D4" s="4"/>
      <c r="E4" s="4"/>
      <c r="F4" s="4"/>
    </row>
    <row r="5" spans="1:14" ht="15.75" customHeight="1">
      <c r="A5" s="238" t="s">
        <v>44</v>
      </c>
      <c r="B5" s="238"/>
      <c r="C5" s="238"/>
      <c r="D5" s="238"/>
      <c r="E5" s="238"/>
      <c r="F5" s="238"/>
    </row>
    <row r="6" spans="1:14" ht="15.75" customHeight="1">
      <c r="A6" s="238" t="s">
        <v>158</v>
      </c>
      <c r="B6" s="238"/>
      <c r="C6" s="238"/>
      <c r="D6" s="238"/>
      <c r="E6" s="238"/>
      <c r="F6" s="238"/>
    </row>
    <row r="7" spans="1:14" ht="15.75" customHeight="1">
      <c r="A7" s="144"/>
      <c r="B7" s="238"/>
      <c r="C7" s="238"/>
      <c r="D7" s="238"/>
      <c r="E7" s="144"/>
      <c r="F7" s="144"/>
    </row>
    <row r="8" spans="1:14" ht="15" customHeight="1">
      <c r="A8" s="106"/>
      <c r="B8" s="106"/>
      <c r="C8" s="106"/>
      <c r="D8" s="106"/>
      <c r="E8" s="239" t="s">
        <v>21</v>
      </c>
      <c r="F8" s="240"/>
      <c r="G8" s="4"/>
    </row>
    <row r="9" spans="1:14" ht="13.5" customHeight="1">
      <c r="A9" s="247" t="s">
        <v>14</v>
      </c>
      <c r="B9" s="247" t="s">
        <v>31</v>
      </c>
      <c r="C9" s="251" t="s">
        <v>3</v>
      </c>
      <c r="D9" s="252"/>
      <c r="E9" s="252"/>
      <c r="F9" s="253"/>
    </row>
    <row r="10" spans="1:14" ht="15.75" customHeight="1">
      <c r="A10" s="248"/>
      <c r="B10" s="248"/>
      <c r="C10" s="247" t="s">
        <v>2</v>
      </c>
      <c r="D10" s="251" t="s">
        <v>4</v>
      </c>
      <c r="E10" s="253"/>
      <c r="F10" s="247" t="s">
        <v>5</v>
      </c>
    </row>
    <row r="11" spans="1:14" ht="30.75" customHeight="1">
      <c r="A11" s="249"/>
      <c r="B11" s="249"/>
      <c r="C11" s="249"/>
      <c r="D11" s="140" t="s">
        <v>2</v>
      </c>
      <c r="E11" s="140" t="s">
        <v>32</v>
      </c>
      <c r="F11" s="249"/>
    </row>
    <row r="12" spans="1:14" ht="13.5" customHeight="1">
      <c r="A12" s="141">
        <v>1</v>
      </c>
      <c r="B12" s="141">
        <v>2</v>
      </c>
      <c r="C12" s="141">
        <v>3</v>
      </c>
      <c r="D12" s="141">
        <v>4</v>
      </c>
      <c r="E12" s="141">
        <v>5</v>
      </c>
      <c r="F12" s="141">
        <v>6</v>
      </c>
      <c r="H12" s="95"/>
      <c r="I12" s="12"/>
    </row>
    <row r="13" spans="1:14" ht="15.75" customHeight="1">
      <c r="A13" s="122">
        <v>1</v>
      </c>
      <c r="B13" s="182" t="s">
        <v>98</v>
      </c>
      <c r="C13" s="134">
        <f>D13+F13</f>
        <v>21.8</v>
      </c>
      <c r="D13" s="134">
        <f>D14</f>
        <v>21.8</v>
      </c>
      <c r="E13" s="134">
        <f t="shared" ref="E13:F13" si="0">E14</f>
        <v>0</v>
      </c>
      <c r="F13" s="134">
        <f t="shared" si="0"/>
        <v>0</v>
      </c>
      <c r="H13" s="95"/>
      <c r="I13" s="12"/>
    </row>
    <row r="14" spans="1:14" ht="17.25" customHeight="1">
      <c r="A14" s="124"/>
      <c r="B14" s="125" t="s">
        <v>35</v>
      </c>
      <c r="C14" s="142">
        <f>D14+F14</f>
        <v>21.8</v>
      </c>
      <c r="D14" s="142">
        <v>21.8</v>
      </c>
      <c r="E14" s="142"/>
      <c r="F14" s="142"/>
      <c r="H14" s="95"/>
      <c r="I14" s="12"/>
    </row>
    <row r="15" spans="1:14" ht="14.25" customHeight="1">
      <c r="A15" s="122">
        <v>4</v>
      </c>
      <c r="B15" s="126" t="s">
        <v>50</v>
      </c>
      <c r="C15" s="134">
        <f>D15+F15</f>
        <v>-48.3</v>
      </c>
      <c r="D15" s="134">
        <f>D16</f>
        <v>0</v>
      </c>
      <c r="E15" s="134">
        <f t="shared" ref="E15:F15" si="1">E16</f>
        <v>0</v>
      </c>
      <c r="F15" s="134">
        <f t="shared" si="1"/>
        <v>-48.3</v>
      </c>
      <c r="H15" s="95"/>
      <c r="I15" s="12"/>
      <c r="J15" s="12"/>
      <c r="K15" s="12"/>
      <c r="L15" s="12"/>
      <c r="M15" s="12"/>
      <c r="N15" s="12"/>
    </row>
    <row r="16" spans="1:14" ht="15.75" customHeight="1">
      <c r="A16" s="167"/>
      <c r="B16" s="125" t="s">
        <v>35</v>
      </c>
      <c r="C16" s="142">
        <f>D16+F16</f>
        <v>-48.3</v>
      </c>
      <c r="D16" s="134"/>
      <c r="E16" s="134"/>
      <c r="F16" s="142">
        <v>-48.3</v>
      </c>
      <c r="G16" s="185"/>
      <c r="H16" s="95"/>
      <c r="I16" s="12"/>
      <c r="J16" s="12"/>
      <c r="K16" s="12"/>
      <c r="L16" s="12"/>
      <c r="M16" s="241"/>
      <c r="N16" s="241"/>
    </row>
    <row r="17" spans="1:14" ht="14.25">
      <c r="A17" s="130">
        <v>6</v>
      </c>
      <c r="B17" s="128" t="s">
        <v>51</v>
      </c>
      <c r="C17" s="134">
        <f t="shared" ref="C17:C18" si="2">D17+F17</f>
        <v>-26.499999999999996</v>
      </c>
      <c r="D17" s="134">
        <f>D13+D15</f>
        <v>21.8</v>
      </c>
      <c r="E17" s="134">
        <f t="shared" ref="E17:F17" si="3">E13+E15</f>
        <v>0</v>
      </c>
      <c r="F17" s="134">
        <f t="shared" si="3"/>
        <v>-48.3</v>
      </c>
      <c r="H17" s="95"/>
      <c r="I17" s="12"/>
      <c r="J17" s="12"/>
      <c r="K17" s="12"/>
      <c r="L17" s="12"/>
      <c r="M17" s="139"/>
      <c r="N17" s="139"/>
    </row>
    <row r="18" spans="1:14" ht="15">
      <c r="A18" s="168"/>
      <c r="B18" s="125" t="s">
        <v>35</v>
      </c>
      <c r="C18" s="142">
        <f t="shared" si="2"/>
        <v>-26.499999999999996</v>
      </c>
      <c r="D18" s="142">
        <f>D16+D14</f>
        <v>21.8</v>
      </c>
      <c r="E18" s="142">
        <f t="shared" ref="E18:F18" si="4">E16+E14</f>
        <v>0</v>
      </c>
      <c r="F18" s="142">
        <f t="shared" si="4"/>
        <v>-48.3</v>
      </c>
      <c r="H18" s="95"/>
      <c r="I18" s="12"/>
      <c r="J18" s="139"/>
      <c r="K18" s="96"/>
      <c r="L18" s="12"/>
      <c r="M18" s="139"/>
      <c r="N18" s="94"/>
    </row>
    <row r="19" spans="1:14" ht="15.75" customHeight="1">
      <c r="B19" s="133"/>
      <c r="C19" s="133"/>
      <c r="D19" s="133"/>
      <c r="E19" s="133"/>
      <c r="I19" s="12"/>
      <c r="J19" s="12"/>
      <c r="K19" s="98"/>
      <c r="L19" s="97"/>
      <c r="M19" s="92"/>
      <c r="N19" s="97"/>
    </row>
    <row r="20" spans="1:14" ht="15.75" customHeight="1">
      <c r="I20" s="12"/>
      <c r="J20" s="12"/>
      <c r="K20" s="12"/>
      <c r="L20" s="12"/>
      <c r="M20" s="12"/>
      <c r="N20" s="12"/>
    </row>
    <row r="21" spans="1:14">
      <c r="I21" s="12"/>
      <c r="J21" s="12"/>
      <c r="K21" s="12"/>
      <c r="L21" s="12"/>
      <c r="M21" s="12"/>
      <c r="N21" s="12"/>
    </row>
    <row r="22" spans="1:14">
      <c r="I22" s="12"/>
      <c r="J22" s="12"/>
      <c r="K22" s="12"/>
      <c r="L22" s="12"/>
      <c r="M22" s="12"/>
      <c r="N22" s="12"/>
    </row>
    <row r="23" spans="1:14">
      <c r="J23" s="92"/>
      <c r="K23" s="12"/>
      <c r="L23" s="12"/>
      <c r="M23" s="12"/>
      <c r="N23" s="12"/>
    </row>
    <row r="24" spans="1:14" ht="16.5" customHeight="1">
      <c r="J24" s="12"/>
      <c r="K24" s="12"/>
      <c r="L24" s="12"/>
      <c r="M24" s="12"/>
      <c r="N24" s="12"/>
    </row>
    <row r="25" spans="1:14" ht="15" customHeight="1">
      <c r="J25" s="12"/>
      <c r="K25" s="12"/>
      <c r="L25" s="12"/>
      <c r="M25" s="12"/>
      <c r="N25" s="12"/>
    </row>
    <row r="26" spans="1:14">
      <c r="J26" s="12"/>
      <c r="K26" s="12"/>
      <c r="L26" s="12"/>
      <c r="M26" s="12"/>
      <c r="N26" s="12"/>
    </row>
    <row r="27" spans="1:14" ht="14.45" customHeight="1">
      <c r="J27" s="92"/>
      <c r="K27" s="12"/>
      <c r="L27" s="12"/>
      <c r="M27" s="12"/>
      <c r="N27" s="12"/>
    </row>
    <row r="28" spans="1:14" ht="15" customHeight="1">
      <c r="J28" s="12"/>
      <c r="K28" s="12"/>
      <c r="L28" s="12"/>
      <c r="M28" s="12"/>
      <c r="N28" s="12"/>
    </row>
    <row r="29" spans="1:14">
      <c r="J29" s="12"/>
      <c r="K29" s="12"/>
      <c r="L29" s="12"/>
      <c r="M29" s="12"/>
      <c r="N29" s="12"/>
    </row>
    <row r="35" ht="16.5" customHeight="1"/>
    <row r="36" ht="16.5" customHeight="1"/>
    <row r="39" ht="17.25" customHeight="1"/>
    <row r="42" ht="16.5" customHeight="1"/>
    <row r="47" ht="15.75" customHeight="1"/>
    <row r="51" ht="30" customHeight="1"/>
    <row r="72" ht="30" customHeight="1"/>
    <row r="73" ht="15" customHeight="1"/>
    <row r="87" spans="10:10">
      <c r="J87" s="9"/>
    </row>
  </sheetData>
  <mergeCells count="11">
    <mergeCell ref="M16:N16"/>
    <mergeCell ref="A5:F5"/>
    <mergeCell ref="A6:F6"/>
    <mergeCell ref="E8:F8"/>
    <mergeCell ref="A9:A11"/>
    <mergeCell ref="B9:B11"/>
    <mergeCell ref="C9:F9"/>
    <mergeCell ref="C10:C11"/>
    <mergeCell ref="D10:E10"/>
    <mergeCell ref="F10:F11"/>
    <mergeCell ref="B7:D7"/>
  </mergeCells>
  <pageMargins left="0.74803149606299213" right="0.19685039370078741" top="0.59055118110236227" bottom="0.35433070866141736" header="0.51181102362204722" footer="0.51181102362204722"/>
  <pageSetup paperSize="9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A48" sqref="A48"/>
    </sheetView>
  </sheetViews>
  <sheetFormatPr defaultRowHeight="12.7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Darbalapiai</vt:lpstr>
      </vt:variant>
      <vt:variant>
        <vt:i4>8</vt:i4>
      </vt:variant>
    </vt:vector>
  </HeadingPairs>
  <TitlesOfParts>
    <vt:vector size="8" baseType="lpstr">
      <vt:lpstr>1 priedas</vt:lpstr>
      <vt:lpstr>2 priedas</vt:lpstr>
      <vt:lpstr>3 priedas</vt:lpstr>
      <vt:lpstr>4 priedas</vt:lpstr>
      <vt:lpstr>5 priedas</vt:lpstr>
      <vt:lpstr>6 priedas</vt:lpstr>
      <vt:lpstr>7 priedas</vt:lpstr>
      <vt:lpstr>Lapas1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Edita</dc:creator>
  <cp:lastModifiedBy>user</cp:lastModifiedBy>
  <cp:lastPrinted>2020-09-17T13:49:53Z</cp:lastPrinted>
  <dcterms:created xsi:type="dcterms:W3CDTF">2009-01-12T06:33:21Z</dcterms:created>
  <dcterms:modified xsi:type="dcterms:W3CDTF">2020-09-18T05:39:01Z</dcterms:modified>
</cp:coreProperties>
</file>