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010" windowHeight="4110"/>
  </bookViews>
  <sheets>
    <sheet name="Lapas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7" i="1" l="1"/>
  <c r="R58" i="1"/>
  <c r="M57" i="1"/>
  <c r="M58" i="1"/>
  <c r="H57" i="1"/>
  <c r="H58" i="1"/>
  <c r="R41" i="1"/>
  <c r="R42" i="1"/>
  <c r="M41" i="1"/>
  <c r="M42" i="1"/>
  <c r="H41" i="1"/>
  <c r="H42" i="1"/>
  <c r="R140" i="1" l="1"/>
  <c r="M140" i="1"/>
  <c r="H140" i="1"/>
  <c r="R88" i="1" l="1"/>
  <c r="M88" i="1"/>
  <c r="H88" i="1"/>
  <c r="H59" i="1" l="1"/>
  <c r="H46" i="1"/>
  <c r="H47" i="1"/>
  <c r="H48" i="1"/>
  <c r="H49" i="1"/>
  <c r="H50" i="1"/>
  <c r="H51" i="1"/>
  <c r="H52" i="1"/>
  <c r="H53" i="1"/>
  <c r="H54" i="1"/>
  <c r="H55" i="1"/>
  <c r="H56" i="1"/>
  <c r="R46" i="1"/>
  <c r="R47" i="1"/>
  <c r="R48" i="1"/>
  <c r="R49" i="1"/>
  <c r="R50" i="1"/>
  <c r="R51" i="1"/>
  <c r="R52" i="1"/>
  <c r="R53" i="1"/>
  <c r="R54" i="1"/>
  <c r="R55" i="1"/>
  <c r="R56" i="1"/>
  <c r="R59" i="1"/>
  <c r="M46" i="1"/>
  <c r="M47" i="1"/>
  <c r="M48" i="1"/>
  <c r="M49" i="1"/>
  <c r="M50" i="1"/>
  <c r="M51" i="1"/>
  <c r="M52" i="1"/>
  <c r="M53" i="1"/>
  <c r="M54" i="1"/>
  <c r="M55" i="1"/>
  <c r="M56" i="1"/>
  <c r="M59" i="1"/>
  <c r="R30" i="1"/>
  <c r="R31" i="1"/>
  <c r="R32" i="1"/>
  <c r="R33" i="1"/>
  <c r="R34" i="1"/>
  <c r="R35" i="1"/>
  <c r="R36" i="1"/>
  <c r="R37" i="1"/>
  <c r="R38" i="1"/>
  <c r="H30" i="1"/>
  <c r="H31" i="1"/>
  <c r="H32" i="1"/>
  <c r="H33" i="1"/>
  <c r="H34" i="1"/>
  <c r="H35" i="1"/>
  <c r="H36" i="1"/>
  <c r="H37" i="1"/>
  <c r="H38" i="1"/>
  <c r="M30" i="1"/>
  <c r="M31" i="1"/>
  <c r="M32" i="1"/>
  <c r="M33" i="1"/>
  <c r="M34" i="1"/>
  <c r="M35" i="1"/>
  <c r="M36" i="1"/>
  <c r="M37" i="1"/>
  <c r="M38" i="1"/>
  <c r="R141" i="1" l="1"/>
  <c r="M141" i="1"/>
  <c r="H141" i="1"/>
  <c r="R139" i="1"/>
  <c r="M139" i="1"/>
  <c r="H139" i="1"/>
  <c r="R138" i="1"/>
  <c r="M138" i="1"/>
  <c r="H138" i="1"/>
  <c r="R137" i="1"/>
  <c r="M137" i="1"/>
  <c r="H137" i="1"/>
  <c r="R136" i="1"/>
  <c r="M136" i="1"/>
  <c r="H136" i="1"/>
  <c r="R135" i="1"/>
  <c r="M135" i="1"/>
  <c r="H135" i="1"/>
  <c r="R134" i="1"/>
  <c r="M134" i="1"/>
  <c r="H134" i="1"/>
  <c r="R133" i="1"/>
  <c r="M133" i="1"/>
  <c r="H133" i="1"/>
  <c r="R132" i="1"/>
  <c r="M132" i="1"/>
  <c r="H132" i="1"/>
  <c r="R131" i="1"/>
  <c r="M131" i="1"/>
  <c r="H131" i="1"/>
  <c r="R130" i="1"/>
  <c r="M130" i="1"/>
  <c r="H130" i="1"/>
  <c r="R129" i="1"/>
  <c r="M129" i="1"/>
  <c r="H129" i="1"/>
  <c r="R128" i="1"/>
  <c r="M128" i="1"/>
  <c r="H128" i="1"/>
  <c r="R127" i="1"/>
  <c r="M127" i="1"/>
  <c r="H127" i="1"/>
  <c r="R126" i="1"/>
  <c r="M126" i="1"/>
  <c r="H126" i="1"/>
  <c r="R125" i="1"/>
  <c r="M125" i="1"/>
  <c r="H125" i="1"/>
  <c r="R124" i="1"/>
  <c r="M124" i="1"/>
  <c r="H124" i="1"/>
  <c r="R123" i="1"/>
  <c r="M123" i="1"/>
  <c r="H123" i="1"/>
  <c r="R122" i="1"/>
  <c r="M122" i="1"/>
  <c r="H122" i="1"/>
  <c r="R121" i="1"/>
  <c r="M121" i="1"/>
  <c r="H121" i="1"/>
  <c r="R120" i="1"/>
  <c r="M120" i="1"/>
  <c r="H120" i="1"/>
  <c r="R119" i="1"/>
  <c r="M119" i="1"/>
  <c r="H119" i="1"/>
  <c r="R118" i="1"/>
  <c r="M118" i="1"/>
  <c r="H118" i="1"/>
  <c r="R117" i="1"/>
  <c r="M117" i="1"/>
  <c r="H117" i="1"/>
  <c r="R116" i="1"/>
  <c r="M116" i="1"/>
  <c r="H116" i="1"/>
  <c r="R115" i="1"/>
  <c r="M115" i="1"/>
  <c r="H115" i="1"/>
  <c r="R114" i="1"/>
  <c r="M114" i="1"/>
  <c r="H114" i="1"/>
  <c r="R113" i="1"/>
  <c r="M113" i="1"/>
  <c r="H113" i="1"/>
  <c r="R112" i="1"/>
  <c r="M112" i="1"/>
  <c r="H112" i="1"/>
  <c r="R111" i="1"/>
  <c r="M111" i="1"/>
  <c r="H111" i="1"/>
  <c r="R110" i="1"/>
  <c r="M110" i="1"/>
  <c r="H110" i="1"/>
  <c r="R109" i="1"/>
  <c r="M109" i="1"/>
  <c r="H109" i="1"/>
  <c r="R108" i="1"/>
  <c r="M108" i="1"/>
  <c r="H108" i="1"/>
  <c r="R107" i="1"/>
  <c r="M107" i="1"/>
  <c r="H107" i="1"/>
  <c r="R106" i="1"/>
  <c r="M106" i="1"/>
  <c r="H106" i="1"/>
  <c r="R105" i="1"/>
  <c r="M105" i="1"/>
  <c r="H105" i="1"/>
  <c r="R104" i="1"/>
  <c r="M104" i="1"/>
  <c r="H104" i="1"/>
  <c r="R103" i="1"/>
  <c r="M103" i="1"/>
  <c r="H103" i="1"/>
  <c r="R102" i="1"/>
  <c r="M102" i="1"/>
  <c r="H102" i="1"/>
  <c r="R101" i="1"/>
  <c r="M101" i="1"/>
  <c r="H101" i="1"/>
  <c r="R100" i="1"/>
  <c r="M100" i="1"/>
  <c r="H100" i="1"/>
  <c r="R99" i="1"/>
  <c r="M99" i="1"/>
  <c r="H99" i="1"/>
  <c r="R98" i="1"/>
  <c r="M98" i="1"/>
  <c r="H98" i="1"/>
  <c r="R97" i="1"/>
  <c r="M97" i="1"/>
  <c r="H97" i="1"/>
  <c r="R96" i="1"/>
  <c r="M96" i="1"/>
  <c r="H96" i="1"/>
  <c r="R95" i="1"/>
  <c r="M95" i="1"/>
  <c r="H95" i="1"/>
  <c r="R94" i="1"/>
  <c r="M94" i="1"/>
  <c r="H94" i="1"/>
  <c r="R93" i="1"/>
  <c r="M93" i="1"/>
  <c r="H93" i="1"/>
  <c r="R92" i="1"/>
  <c r="M92" i="1"/>
  <c r="H92" i="1"/>
  <c r="Q91" i="1"/>
  <c r="P91" i="1"/>
  <c r="O91" i="1"/>
  <c r="N91" i="1"/>
  <c r="L91" i="1"/>
  <c r="K91" i="1"/>
  <c r="J91" i="1"/>
  <c r="I91" i="1"/>
  <c r="G91" i="1"/>
  <c r="F91" i="1"/>
  <c r="E91" i="1"/>
  <c r="D91" i="1"/>
  <c r="C91" i="1"/>
  <c r="R90" i="1"/>
  <c r="M90" i="1"/>
  <c r="H90" i="1"/>
  <c r="R89" i="1"/>
  <c r="M89" i="1"/>
  <c r="H89" i="1"/>
  <c r="R87" i="1"/>
  <c r="M87" i="1"/>
  <c r="H87" i="1"/>
  <c r="R86" i="1"/>
  <c r="M86" i="1"/>
  <c r="H86" i="1"/>
  <c r="R85" i="1"/>
  <c r="M85" i="1"/>
  <c r="H85" i="1"/>
  <c r="R84" i="1"/>
  <c r="M84" i="1"/>
  <c r="H84" i="1"/>
  <c r="R83" i="1"/>
  <c r="M83" i="1"/>
  <c r="H83" i="1"/>
  <c r="R82" i="1"/>
  <c r="M82" i="1"/>
  <c r="H82" i="1"/>
  <c r="R81" i="1"/>
  <c r="M81" i="1"/>
  <c r="H81" i="1"/>
  <c r="R80" i="1"/>
  <c r="M80" i="1"/>
  <c r="H80" i="1"/>
  <c r="R79" i="1"/>
  <c r="M79" i="1"/>
  <c r="H79" i="1"/>
  <c r="R78" i="1"/>
  <c r="M78" i="1"/>
  <c r="H78" i="1"/>
  <c r="R77" i="1"/>
  <c r="M77" i="1"/>
  <c r="H77" i="1"/>
  <c r="R76" i="1"/>
  <c r="M76" i="1"/>
  <c r="H76" i="1"/>
  <c r="R75" i="1"/>
  <c r="M75" i="1"/>
  <c r="H75" i="1"/>
  <c r="R74" i="1"/>
  <c r="M74" i="1"/>
  <c r="H74" i="1"/>
  <c r="R73" i="1"/>
  <c r="M73" i="1"/>
  <c r="H73" i="1"/>
  <c r="R72" i="1"/>
  <c r="M72" i="1"/>
  <c r="H72" i="1"/>
  <c r="R71" i="1"/>
  <c r="M71" i="1"/>
  <c r="H71" i="1"/>
  <c r="R70" i="1"/>
  <c r="M70" i="1"/>
  <c r="H70" i="1"/>
  <c r="R69" i="1"/>
  <c r="M69" i="1"/>
  <c r="H69" i="1"/>
  <c r="R68" i="1"/>
  <c r="M68" i="1"/>
  <c r="H68" i="1"/>
  <c r="R67" i="1"/>
  <c r="M67" i="1"/>
  <c r="H67" i="1"/>
  <c r="R66" i="1"/>
  <c r="M66" i="1"/>
  <c r="H66" i="1"/>
  <c r="Q65" i="1"/>
  <c r="P65" i="1"/>
  <c r="O65" i="1"/>
  <c r="N65" i="1"/>
  <c r="L65" i="1"/>
  <c r="L64" i="1" s="1"/>
  <c r="K65" i="1"/>
  <c r="K64" i="1" s="1"/>
  <c r="J65" i="1"/>
  <c r="I65" i="1"/>
  <c r="G65" i="1"/>
  <c r="G64" i="1" s="1"/>
  <c r="F65" i="1"/>
  <c r="E65" i="1"/>
  <c r="D65" i="1"/>
  <c r="C65" i="1"/>
  <c r="C64" i="1" s="1"/>
  <c r="P64" i="1"/>
  <c r="R63" i="1"/>
  <c r="M63" i="1"/>
  <c r="H63" i="1"/>
  <c r="R62" i="1"/>
  <c r="M62" i="1"/>
  <c r="H62" i="1"/>
  <c r="R61" i="1"/>
  <c r="M61" i="1"/>
  <c r="H61" i="1"/>
  <c r="Q60" i="1"/>
  <c r="P60" i="1"/>
  <c r="O60" i="1"/>
  <c r="N60" i="1"/>
  <c r="L60" i="1"/>
  <c r="K60" i="1"/>
  <c r="J60" i="1"/>
  <c r="I60" i="1"/>
  <c r="G60" i="1"/>
  <c r="F60" i="1"/>
  <c r="E60" i="1"/>
  <c r="D60" i="1"/>
  <c r="C60" i="1"/>
  <c r="R45" i="1"/>
  <c r="M45" i="1"/>
  <c r="H45" i="1"/>
  <c r="Q44" i="1"/>
  <c r="P44" i="1"/>
  <c r="O44" i="1"/>
  <c r="N44" i="1"/>
  <c r="L44" i="1"/>
  <c r="K44" i="1"/>
  <c r="J44" i="1"/>
  <c r="I44" i="1"/>
  <c r="G44" i="1"/>
  <c r="F44" i="1"/>
  <c r="E44" i="1"/>
  <c r="D44" i="1"/>
  <c r="C44" i="1"/>
  <c r="R43" i="1"/>
  <c r="M43" i="1"/>
  <c r="H43" i="1"/>
  <c r="R40" i="1"/>
  <c r="M40" i="1"/>
  <c r="H40" i="1"/>
  <c r="R39" i="1"/>
  <c r="M39" i="1"/>
  <c r="H39" i="1"/>
  <c r="R29" i="1"/>
  <c r="M29" i="1"/>
  <c r="H29" i="1"/>
  <c r="Q28" i="1"/>
  <c r="P28" i="1"/>
  <c r="O28" i="1"/>
  <c r="N28" i="1"/>
  <c r="L28" i="1"/>
  <c r="K28" i="1"/>
  <c r="J28" i="1"/>
  <c r="I28" i="1"/>
  <c r="G28" i="1"/>
  <c r="F28" i="1"/>
  <c r="E28" i="1"/>
  <c r="D28" i="1"/>
  <c r="C28" i="1"/>
  <c r="R27" i="1"/>
  <c r="M27" i="1"/>
  <c r="H27" i="1"/>
  <c r="Q26" i="1"/>
  <c r="P26" i="1"/>
  <c r="O26" i="1"/>
  <c r="N26" i="1"/>
  <c r="L26" i="1"/>
  <c r="K26" i="1"/>
  <c r="J26" i="1"/>
  <c r="I26" i="1"/>
  <c r="G26" i="1"/>
  <c r="F26" i="1"/>
  <c r="E26" i="1"/>
  <c r="D26" i="1"/>
  <c r="C26" i="1"/>
  <c r="R25" i="1"/>
  <c r="M25" i="1"/>
  <c r="H25" i="1"/>
  <c r="R24" i="1"/>
  <c r="M24" i="1"/>
  <c r="H24" i="1"/>
  <c r="R23" i="1"/>
  <c r="M23" i="1"/>
  <c r="H23" i="1"/>
  <c r="R22" i="1"/>
  <c r="M22" i="1"/>
  <c r="H22" i="1"/>
  <c r="R21" i="1"/>
  <c r="M21" i="1"/>
  <c r="H21" i="1"/>
  <c r="R20" i="1"/>
  <c r="M20" i="1"/>
  <c r="H20" i="1"/>
  <c r="R19" i="1"/>
  <c r="M19" i="1"/>
  <c r="H19" i="1"/>
  <c r="R18" i="1"/>
  <c r="M18" i="1"/>
  <c r="H18" i="1"/>
  <c r="R17" i="1"/>
  <c r="M17" i="1"/>
  <c r="H17" i="1"/>
  <c r="R16" i="1"/>
  <c r="M16" i="1"/>
  <c r="H16" i="1"/>
  <c r="R15" i="1"/>
  <c r="M15" i="1"/>
  <c r="H15" i="1"/>
  <c r="R14" i="1"/>
  <c r="M14" i="1"/>
  <c r="H14" i="1"/>
  <c r="R13" i="1"/>
  <c r="M13" i="1"/>
  <c r="H13" i="1"/>
  <c r="Q12" i="1"/>
  <c r="P12" i="1"/>
  <c r="O12" i="1"/>
  <c r="N12" i="1"/>
  <c r="L12" i="1"/>
  <c r="K12" i="1"/>
  <c r="J12" i="1"/>
  <c r="I12" i="1"/>
  <c r="G12" i="1"/>
  <c r="F12" i="1"/>
  <c r="E12" i="1"/>
  <c r="D12" i="1"/>
  <c r="C12" i="1"/>
  <c r="O11" i="1"/>
  <c r="P11" i="1" s="1"/>
  <c r="J11" i="1"/>
  <c r="K11" i="1" s="1"/>
  <c r="E11" i="1"/>
  <c r="F11" i="1" s="1"/>
  <c r="C11" i="1"/>
  <c r="P10" i="1"/>
  <c r="J10" i="1"/>
  <c r="K10" i="1" s="1"/>
  <c r="E10" i="1"/>
  <c r="C10" i="1"/>
  <c r="E7" i="1"/>
  <c r="J7" i="1" s="1"/>
  <c r="O7" i="1" s="1"/>
  <c r="D64" i="1" l="1"/>
  <c r="O64" i="1"/>
  <c r="N9" i="1"/>
  <c r="M91" i="1"/>
  <c r="M28" i="1"/>
  <c r="H65" i="1"/>
  <c r="Q64" i="1"/>
  <c r="R44" i="1"/>
  <c r="K9" i="1"/>
  <c r="M26" i="1"/>
  <c r="H44" i="1"/>
  <c r="P9" i="1"/>
  <c r="M60" i="1"/>
  <c r="H60" i="1"/>
  <c r="J9" i="1"/>
  <c r="R26" i="1"/>
  <c r="R60" i="1"/>
  <c r="M65" i="1"/>
  <c r="E64" i="1"/>
  <c r="J64" i="1"/>
  <c r="N64" i="1"/>
  <c r="I64" i="1"/>
  <c r="F10" i="1"/>
  <c r="R12" i="1"/>
  <c r="H26" i="1"/>
  <c r="R65" i="1"/>
  <c r="F64" i="1"/>
  <c r="R91" i="1"/>
  <c r="E9" i="1"/>
  <c r="R28" i="1"/>
  <c r="H28" i="1"/>
  <c r="M44" i="1"/>
  <c r="H91" i="1"/>
  <c r="H12" i="1"/>
  <c r="M12" i="1"/>
  <c r="C9" i="1"/>
  <c r="I9" i="1"/>
  <c r="D9" i="1"/>
  <c r="O9" i="1"/>
  <c r="G11" i="1"/>
  <c r="H11" i="1" s="1"/>
  <c r="L11" i="1"/>
  <c r="M11" i="1" s="1"/>
  <c r="Q11" i="1"/>
  <c r="R11" i="1" s="1"/>
  <c r="L10" i="1"/>
  <c r="L9" i="1" s="1"/>
  <c r="Q10" i="1"/>
  <c r="Q9" i="1" s="1"/>
  <c r="H64" i="1" l="1"/>
  <c r="M64" i="1"/>
  <c r="M10" i="1"/>
  <c r="M9" i="1" s="1"/>
  <c r="R10" i="1"/>
  <c r="R9" i="1" s="1"/>
  <c r="G10" i="1"/>
  <c r="G9" i="1" s="1"/>
  <c r="F9" i="1"/>
  <c r="R64" i="1"/>
  <c r="H10" i="1" l="1"/>
  <c r="H9" i="1" l="1"/>
</calcChain>
</file>

<file path=xl/sharedStrings.xml><?xml version="1.0" encoding="utf-8"?>
<sst xmlns="http://schemas.openxmlformats.org/spreadsheetml/2006/main" count="291" uniqueCount="239">
  <si>
    <t>Eil. Nr.</t>
  </si>
  <si>
    <t>Įsigytas (atstatytas) ilgalaikis</t>
  </si>
  <si>
    <t xml:space="preserve">  metai</t>
  </si>
  <si>
    <t xml:space="preserve"> metai</t>
  </si>
  <si>
    <t xml:space="preserve"> t  u  r  t  a  s</t>
  </si>
  <si>
    <t>metai</t>
  </si>
  <si>
    <t>I</t>
  </si>
  <si>
    <t>II</t>
  </si>
  <si>
    <t>III</t>
  </si>
  <si>
    <t>IV</t>
  </si>
  <si>
    <t>Iš viso</t>
  </si>
  <si>
    <t>1.</t>
  </si>
  <si>
    <t>Ilgalaikio turto įsigijimo šaltiniai</t>
  </si>
  <si>
    <t>1.1.</t>
  </si>
  <si>
    <t>Ilgalaikio turto nusidėvėjimo lėšos</t>
  </si>
  <si>
    <t>1.1.1.</t>
  </si>
  <si>
    <t>iš šio skaičiaus paviršinių nuotekų ilgalaikio turto nusidėvėjimo lėšos</t>
  </si>
  <si>
    <t>1.2.</t>
  </si>
  <si>
    <t>Valstybės subsidijų ir dotacijų lėšos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</si>
  <si>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</si>
  <si>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</si>
  <si>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</si>
  <si>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</si>
  <si>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</si>
  <si>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</si>
  <si>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</si>
  <si>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</si>
  <si>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</si>
  <si>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</si>
  <si>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</si>
  <si>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</si>
  <si>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</si>
  <si>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1.3.</t>
  </si>
  <si>
    <t>1.3.1.</t>
  </si>
  <si>
    <t>1.4.</t>
  </si>
  <si>
    <t>Paskolos investicijų projektams įgyvendinti</t>
  </si>
  <si>
    <t>1.4.1.</t>
  </si>
  <si>
    <t>Lengvieji automobiliai 5 vnt</t>
  </si>
  <si>
    <t>Brigadinė mašina</t>
  </si>
  <si>
    <t>1.4.2.</t>
  </si>
  <si>
    <t>Banko paskola</t>
  </si>
  <si>
    <t>1.5.</t>
  </si>
  <si>
    <t>Europos sąjungos fondų lėšos</t>
  </si>
  <si>
    <t>1.5.1.</t>
  </si>
  <si>
    <t>1.5.2.</t>
  </si>
  <si>
    <t>1.6.</t>
  </si>
  <si>
    <t>1.6.1.</t>
  </si>
  <si>
    <t>Ataskaitinio laikotarpio pelno dalis</t>
  </si>
  <si>
    <t>1.6.2.</t>
  </si>
  <si>
    <t>Ankstesniais laikotarpiais sukauptos piniginės lėšos</t>
  </si>
  <si>
    <t>1.6.3.</t>
  </si>
  <si>
    <t>2.</t>
  </si>
  <si>
    <t>Lėšų panaudojimas</t>
  </si>
  <si>
    <t>2.1.</t>
  </si>
  <si>
    <t>Investicijų ir plėtros projektams įgyvendinti</t>
  </si>
  <si>
    <t>2.1.1.</t>
  </si>
  <si>
    <t>2.1.2.</t>
  </si>
  <si>
    <t>2.1.3.</t>
  </si>
  <si>
    <t>2.1.4.</t>
  </si>
  <si>
    <t>Nuotekų ir vandentiekio tinklų plėtra Palangos g. nuo 20 iki 34, Kretingos m.</t>
  </si>
  <si>
    <t>2.1.5.</t>
  </si>
  <si>
    <t>Nuotekų ir vandentiekio tinklų plėtra  Klaipėdos g. 80, Kretingos m.</t>
  </si>
  <si>
    <t>2.1.6.</t>
  </si>
  <si>
    <t>Nuotekų ir vandentiekio tinklų plėtra nuo Melioratorių g./  Taikos g., Kretingos m.i ki Kretingos g. 3, Bubelių k.</t>
  </si>
  <si>
    <t>2.1.7.</t>
  </si>
  <si>
    <t>Nuotekų ir vandentiekio tinklų plėtra  Tujų g. nuo 2 iki 12, Kluonalių k.</t>
  </si>
  <si>
    <t>2.1.8.</t>
  </si>
  <si>
    <t>Nuotekų ir vandentiekio tinklų plėtra  Beržų al. nuo 5 iki 16, Kluonalių k.</t>
  </si>
  <si>
    <t>2.1.9.</t>
  </si>
  <si>
    <t>Nuotekų ir vandentiekio tinklų plėtra Giminių g., Kluonalių k.</t>
  </si>
  <si>
    <t>2.1.10.</t>
  </si>
  <si>
    <t>Nuotekų ir vandentiekio tinklų plėtra Užuovėjos g., Kluonalių k.</t>
  </si>
  <si>
    <t>2.1.11.</t>
  </si>
  <si>
    <t>Nuotekų ir vandentiekio tinklų plėtra J.Jablonskio  g., Kluonalių k.</t>
  </si>
  <si>
    <t>2.1.12.</t>
  </si>
  <si>
    <t>Nuotekų ir vandentiekio tinklų plėtra Metalo g. 2, Kluonalių k.</t>
  </si>
  <si>
    <t>2.1.13.</t>
  </si>
  <si>
    <t>Nuotekų ir vandentiekio tinklų plėtra Meistrų  g. nuo 1 iki 5, Kluonalių k.</t>
  </si>
  <si>
    <t>2.1.14.</t>
  </si>
  <si>
    <t>Nuotekų ir vandentiekio tinklų plėtra J. Basanavičiaus g. nuo 129 iki 133, Kretingos m.</t>
  </si>
  <si>
    <t>2.1.15.</t>
  </si>
  <si>
    <t>2.1.16.</t>
  </si>
  <si>
    <t>2.1.17.</t>
  </si>
  <si>
    <t>2.1.19.</t>
  </si>
  <si>
    <t>Vandentiekio ir buitinių nuotekų šalinimo tinklų plėtra Birutės g. 26, Kretingos m.</t>
  </si>
  <si>
    <t>2.1.20.</t>
  </si>
  <si>
    <t>Vandentiekio ir buitinių nuotekų šalinimo tinklų plėtra Ąžuolų akl. 11, Kretingos m..</t>
  </si>
  <si>
    <t>Vandentiekio ir buitinių nuotekų šalinimo tinklų plėtra Smėlio g. nuo 1A iki 12, Darbėnų mstl.</t>
  </si>
  <si>
    <t>Vandentiekio ir nuotekų tinklų plėtra SB „Vienybė“, Kretinga (Saulėgrąžų g. nuo 4 iki 46, Lubinų g. nuo 1 iki 8, Purienų g. nuo 1 iki 38, Orchidėjų g. nuo 1 iki 38)</t>
  </si>
  <si>
    <t xml:space="preserve">Vandentiekio, buitinių nuotekų tinklų statyba pagal poreikį (UAB "Kretingos vandenys", Kretingos raj. sav. ir gyventojas) </t>
  </si>
  <si>
    <t>Vandentiekio tinklų sužiedinimas atkarpoje Žalioji g. 28B - Žalioji g. 37, Vydmantų k. DN110</t>
  </si>
  <si>
    <t>2.1.21.</t>
  </si>
  <si>
    <t>Vandentiekio tinklų statyba / rekonstrukcija pagal poreikį Kretingos r.</t>
  </si>
  <si>
    <t>2.1.22.</t>
  </si>
  <si>
    <t>2.2.</t>
  </si>
  <si>
    <t>Ilgalaikiam turtui įsigyti ir atnaujinti (renovuoti)</t>
  </si>
  <si>
    <t>2.2.1.</t>
  </si>
  <si>
    <t xml:space="preserve">Vandens apskaitos prietaisai </t>
  </si>
  <si>
    <t>2.2.2.</t>
  </si>
  <si>
    <t>Personaliniai kompiuteriai</t>
  </si>
  <si>
    <t>2.2.3.</t>
  </si>
  <si>
    <t>Mobilaus ryšio priemonės</t>
  </si>
  <si>
    <t>2.2.4.</t>
  </si>
  <si>
    <t>Organizcinė technika (spausdintuvai, skeneris)</t>
  </si>
  <si>
    <t>2.2.5.</t>
  </si>
  <si>
    <t>Programinė įranga</t>
  </si>
  <si>
    <t>2.2.6.</t>
  </si>
  <si>
    <t>Dyzelinis elektros generatorius10 kW galingumo</t>
  </si>
  <si>
    <t>2.2.7.</t>
  </si>
  <si>
    <t>Automatizuota apskaita objektuose</t>
  </si>
  <si>
    <t>2.2.8.</t>
  </si>
  <si>
    <t>Įžeminimų rekonstrukcija ir viršįtampių įrengimas</t>
  </si>
  <si>
    <t>2.2.9.</t>
  </si>
  <si>
    <t>Lauko apšvietimo modernizavimas keičiant į LED</t>
  </si>
  <si>
    <t>2.2.10.</t>
  </si>
  <si>
    <t>Elektros skydų rekonstrukcija</t>
  </si>
  <si>
    <t>2.2.11.</t>
  </si>
  <si>
    <t>Nuotekų lygio matavimo įrenginiai</t>
  </si>
  <si>
    <t>2.2.12.</t>
  </si>
  <si>
    <t>Buitinių nuotekų tinklų siurblinės įrengimas Plungės g., Kartenos k.</t>
  </si>
  <si>
    <t>2.2.13.</t>
  </si>
  <si>
    <t>Optiniai deguonies matavimo įrenginiai</t>
  </si>
  <si>
    <t>2.2.14.</t>
  </si>
  <si>
    <t>Kompresoriai</t>
  </si>
  <si>
    <t>2.2.15.</t>
  </si>
  <si>
    <t>Priekaba mini ekskavatoriui</t>
  </si>
  <si>
    <t>2.2.16.</t>
  </si>
  <si>
    <t>2.2.17.</t>
  </si>
  <si>
    <t xml:space="preserve">Traktoriaus rotacinė žoliapjovė </t>
  </si>
  <si>
    <t>2.2.18.</t>
  </si>
  <si>
    <t>Krūmapjovė</t>
  </si>
  <si>
    <t>2.2.19.</t>
  </si>
  <si>
    <t xml:space="preserve">Žolės pjovimo sodo traktoriukas </t>
  </si>
  <si>
    <t>2.2.20.</t>
  </si>
  <si>
    <t>2.2.21.</t>
  </si>
  <si>
    <t>PH temperatūros matuokliai</t>
  </si>
  <si>
    <t>2.2.22.</t>
  </si>
  <si>
    <t>Laboratoriniai indai (stikliniai)</t>
  </si>
  <si>
    <t>2.2.23.</t>
  </si>
  <si>
    <t>Indai, skirti mėginiams imti</t>
  </si>
  <si>
    <t>2.2.24.</t>
  </si>
  <si>
    <t>Kamera mikroskopui</t>
  </si>
  <si>
    <t>2.2.25.</t>
  </si>
  <si>
    <t>Nuotekų tinklų priežiūros įrankiai</t>
  </si>
  <si>
    <t>2.2.26.</t>
  </si>
  <si>
    <t>Kelio ženklai</t>
  </si>
  <si>
    <t>2.2.27.</t>
  </si>
  <si>
    <t>Kelio užtvaras</t>
  </si>
  <si>
    <t>2.2.28.</t>
  </si>
  <si>
    <t>Orapūtė  (Kretinga VGĮ)</t>
  </si>
  <si>
    <t>2.2.29.</t>
  </si>
  <si>
    <t>Pirmo kėlimo ( gręžinių) siurbliai (Kretinga, 5 ir 6 gręžiniai)</t>
  </si>
  <si>
    <t>2.2.30.</t>
  </si>
  <si>
    <t>Administracinio pastato kabinetų remontas bei šildymo sistemos renovacija</t>
  </si>
  <si>
    <t>2.2.31.</t>
  </si>
  <si>
    <t>Kūlupėnų k. vandenvietės privažiavimo įrengimas</t>
  </si>
  <si>
    <t>2.2.32.</t>
  </si>
  <si>
    <t>Oksidacinių talpų keitimo darbai (Kretinga VGĮ talpos)</t>
  </si>
  <si>
    <t>2.2.33.</t>
  </si>
  <si>
    <t>Kretingos m. NVĮ SCADA atnaujinimas</t>
  </si>
  <si>
    <t>2.2.34.</t>
  </si>
  <si>
    <t>Kretingos NSS (kur IRTC darė) mažų siurblinių modernizacija</t>
  </si>
  <si>
    <t>2.2.35.</t>
  </si>
  <si>
    <t>Buitinių nuotekų tinklų rekonstrukcija Vilniaus g., Kretingos m.</t>
  </si>
  <si>
    <t>2.2.37.</t>
  </si>
  <si>
    <t>Vandentiekio tinklų rekonstrukcija Vilniaus g., Kretingos m.</t>
  </si>
  <si>
    <t>2.2.38.</t>
  </si>
  <si>
    <t>Vandentiekio tinklų sužiedinimas Kretingos g. ir Ateities g. Vydmantų k. DN110 (dėl vandens kokybės)</t>
  </si>
  <si>
    <t>2.2.39.</t>
  </si>
  <si>
    <t>Buitinių nuotekų tinklų rekonstrukcija Vilties g., Darbėnų mstl.</t>
  </si>
  <si>
    <t>2.2.40.</t>
  </si>
  <si>
    <t>Buitinių nuotekų tinklų rekonstrukcija ties Kęstučio g. 7, Kretingos m.</t>
  </si>
  <si>
    <t>Paviršinių nuotekų tinklų rekonstrukcija ties Žemaitės al. 1, Kretingos m. (DN600mm ties Kretingos ligonine)</t>
  </si>
  <si>
    <t>Lubių k. prijungimas prie Kalniškių k. vandentiekio tinklų.</t>
  </si>
  <si>
    <t>Vandentiekio abonentų perjungimas prie naujai pastatytų vandentiekio tinklų</t>
  </si>
  <si>
    <t>Paviršinių nuotekų tinklų rekonstrukcija ties Lazdynų g. 6, Kretingos m. (DN300mm)</t>
  </si>
  <si>
    <t>Įvadai/išvadai Nidos g. 19,21,25,43</t>
  </si>
  <si>
    <t>Vandentiekio tinklų rekonstrukcija Jazminų g., Grūšlaukės k., Kretingos r.</t>
  </si>
  <si>
    <t>Vandentiekio tinklų rekonstrukcija Mokyklos g., Grūšlaukės k., Kretingos r. (labai supuvęs vamzdynas)</t>
  </si>
  <si>
    <t>Kalniškių k. vandens gerinimo įrenginių rekonstrukcija</t>
  </si>
  <si>
    <t>Elektros energijos tiekimo kabelių rekonstrukcija, atnaujinimas (TR, remontas, spintų remontas)</t>
  </si>
  <si>
    <t>Vandentiekio tinklų Pavasario g. ir Vingio g., Padvarių k., Alyvų g. 3, Kurmaičių k. ir buitinių nuotekų tinklų Vienkiemio g. 50, Padvarių k., Kretingos r. sav. modernizavimas</t>
  </si>
  <si>
    <t>2.2.41.</t>
  </si>
  <si>
    <t>2.2.42.</t>
  </si>
  <si>
    <t>2.2.43.</t>
  </si>
  <si>
    <t>2.2.44.</t>
  </si>
  <si>
    <t>2.2.45.</t>
  </si>
  <si>
    <t>2.2.46.</t>
  </si>
  <si>
    <t>2.2.47.</t>
  </si>
  <si>
    <t>2.2.48.</t>
  </si>
  <si>
    <t>2.2.49.</t>
  </si>
  <si>
    <t>2.2.50.</t>
  </si>
  <si>
    <t>1.4.3.</t>
  </si>
  <si>
    <t>1.4.4.</t>
  </si>
  <si>
    <t>1.4.5.</t>
  </si>
  <si>
    <t>1.4.6.</t>
  </si>
  <si>
    <t>1.4.7.</t>
  </si>
  <si>
    <t>1.4.8.</t>
  </si>
  <si>
    <t>1.4.9.</t>
  </si>
  <si>
    <t>1.4.10.</t>
  </si>
  <si>
    <t>1.4.11.</t>
  </si>
  <si>
    <t>1.4.12.</t>
  </si>
  <si>
    <t>1.4.13.</t>
  </si>
  <si>
    <t>1.5.3.</t>
  </si>
  <si>
    <t>1.5.4.</t>
  </si>
  <si>
    <t>1.5.5.</t>
  </si>
  <si>
    <t>1.5.6.</t>
  </si>
  <si>
    <t>1.5.7.</t>
  </si>
  <si>
    <t>1.5.8.</t>
  </si>
  <si>
    <t>1.5.9.</t>
  </si>
  <si>
    <t>1.5.10.</t>
  </si>
  <si>
    <t>1.5.11.</t>
  </si>
  <si>
    <t>1.5.12.</t>
  </si>
  <si>
    <t>1.5.13.</t>
  </si>
  <si>
    <t>2.1.23.</t>
  </si>
  <si>
    <t>2.1.24.</t>
  </si>
  <si>
    <t>2.1.25.</t>
  </si>
  <si>
    <t>Vandentiekio ir paviršinių nuotekų šalinimo tinklų statyba Geležinkelio g./Liepų g., Kretingos m. pirmas etapas (statybos projektas)</t>
  </si>
  <si>
    <t>2.1.26.</t>
  </si>
  <si>
    <t>Buitinių nuotekų tinklų perjungimai ties Žalioji g. 4, Vydmantų k. </t>
  </si>
  <si>
    <t>2.2.51.</t>
  </si>
  <si>
    <t>1.4.14.</t>
  </si>
  <si>
    <t>1.4.15.</t>
  </si>
  <si>
    <t>1.5.14.</t>
  </si>
  <si>
    <t>1.5.15.</t>
  </si>
  <si>
    <t>Kitos lėšos</t>
  </si>
  <si>
    <t>Tinklų statybos projektas (VIPA projektui)</t>
  </si>
  <si>
    <t>Projekto ekspertizė (VIPA projektui)</t>
  </si>
  <si>
    <t>Statybų techninė priežiūra (VIPA projektui)</t>
  </si>
  <si>
    <t>Statybų techninė priežiūra(VIPA projektui)</t>
  </si>
  <si>
    <t>UAB "KRETINGOS VANDENYS" 2020-2022 METŲ VEIKLOS IR PLĖTROS PLANAS</t>
  </si>
  <si>
    <t>Nuotekų šalinimo tinklų įvadų statyba</t>
  </si>
  <si>
    <t xml:space="preserve">UAB "Kretingos vandenys" 2020-2022 metų veiklos plano priedas
</t>
  </si>
  <si>
    <t>______________________________</t>
  </si>
  <si>
    <t>Savivaldybės subsidijų ir dotacijų lėšos</t>
  </si>
  <si>
    <t>Nuotekų ie vandentiekio tinklų plėtra SB "Draugystė", Kretingos m. (Stirnų g. nuo 1 iki 32, Griežlių g. nuo 2 iki 53, Genių g. nuo 10 iki 77, Žvirblių g. nuo 2 iki 11, Gervių g. nuo 4 iki 18, dalis Draugystės al. nuo 6 iki 9)</t>
  </si>
  <si>
    <t>Nuotekų ir vandentiekio tinklų plėtra nuo Melioratorių g./  Taikos g., Kretingos m. iki Kretingos g. 3, Bubelių k.</t>
  </si>
  <si>
    <t>Nuotekų šalinimo tinklų statyba,  Kalvos g., SB "Draugystė", Kretingos m.</t>
  </si>
  <si>
    <t>Vandentiekio tinklų statyba  Kalvos g., SB "Draugystė", Kretingos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</si>
</sst>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0"/>
    <numFmt numFmtId="166" formatCode="#,##0.000"/>
  </numFmts>
  <fonts count="18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sz val="7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6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6"/>
      <color rgb="FFFF0000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 applyProtection="1">
      <alignment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1" fontId="7" fillId="0" borderId="3" xfId="0" applyNumberFormat="1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right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vertical="center"/>
      <protection hidden="1"/>
    </xf>
    <xf numFmtId="4" fontId="7" fillId="0" borderId="17" xfId="0" applyNumberFormat="1" applyFont="1" applyBorder="1" applyAlignment="1" applyProtection="1">
      <alignment horizontal="center" vertical="center"/>
      <protection hidden="1"/>
    </xf>
    <xf numFmtId="4" fontId="7" fillId="0" borderId="18" xfId="0" applyNumberFormat="1" applyFont="1" applyBorder="1" applyAlignment="1" applyProtection="1">
      <alignment horizontal="center" vertical="center"/>
      <protection hidden="1"/>
    </xf>
    <xf numFmtId="4" fontId="7" fillId="0" borderId="19" xfId="0" applyNumberFormat="1" applyFont="1" applyBorder="1" applyAlignment="1" applyProtection="1">
      <alignment horizontal="center" vertical="center"/>
      <protection hidden="1"/>
    </xf>
    <xf numFmtId="4" fontId="9" fillId="0" borderId="0" xfId="0" applyNumberFormat="1" applyFont="1" applyAlignment="1" applyProtection="1">
      <alignment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vertical="center"/>
      <protection hidden="1"/>
    </xf>
    <xf numFmtId="4" fontId="3" fillId="0" borderId="21" xfId="0" applyNumberFormat="1" applyFont="1" applyBorder="1" applyAlignment="1" applyProtection="1">
      <alignment horizontal="center" vertical="center"/>
      <protection hidden="1"/>
    </xf>
    <xf numFmtId="4" fontId="3" fillId="0" borderId="15" xfId="0" applyNumberFormat="1" applyFont="1" applyBorder="1" applyAlignment="1" applyProtection="1">
      <alignment horizontal="center" vertical="center"/>
      <protection hidden="1"/>
    </xf>
    <xf numFmtId="4" fontId="3" fillId="0" borderId="22" xfId="0" applyNumberFormat="1" applyFont="1" applyBorder="1" applyAlignment="1" applyProtection="1">
      <alignment horizontal="center" vertical="center"/>
      <protection hidden="1"/>
    </xf>
    <xf numFmtId="4" fontId="3" fillId="0" borderId="16" xfId="0" applyNumberFormat="1" applyFont="1" applyBorder="1" applyAlignment="1" applyProtection="1">
      <alignment horizontal="center" vertical="center"/>
      <protection hidden="1"/>
    </xf>
    <xf numFmtId="4" fontId="3" fillId="0" borderId="16" xfId="0" applyNumberFormat="1" applyFont="1" applyBorder="1" applyAlignment="1" applyProtection="1">
      <alignment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vertical="center" wrapText="1"/>
      <protection hidden="1"/>
    </xf>
    <xf numFmtId="4" fontId="10" fillId="0" borderId="15" xfId="0" applyNumberFormat="1" applyFont="1" applyBorder="1" applyAlignment="1" applyProtection="1">
      <alignment horizontal="center" vertical="center"/>
      <protection hidden="1"/>
    </xf>
    <xf numFmtId="4" fontId="10" fillId="0" borderId="22" xfId="0" applyNumberFormat="1" applyFont="1" applyBorder="1" applyAlignment="1" applyProtection="1">
      <alignment horizontal="center" vertical="center"/>
      <protection hidden="1"/>
    </xf>
    <xf numFmtId="4" fontId="10" fillId="0" borderId="16" xfId="0" applyNumberFormat="1" applyFont="1" applyBorder="1" applyAlignment="1" applyProtection="1">
      <alignment horizontal="center" vertical="center"/>
      <protection hidden="1"/>
    </xf>
    <xf numFmtId="4" fontId="10" fillId="0" borderId="16" xfId="0" applyNumberFormat="1" applyFont="1" applyBorder="1" applyAlignment="1" applyProtection="1">
      <alignment vertical="center"/>
      <protection hidden="1"/>
    </xf>
    <xf numFmtId="4" fontId="3" fillId="0" borderId="15" xfId="0" applyNumberFormat="1" applyFont="1" applyBorder="1" applyAlignment="1" applyProtection="1">
      <alignment horizontal="center"/>
      <protection hidden="1"/>
    </xf>
    <xf numFmtId="4" fontId="3" fillId="0" borderId="22" xfId="0" applyNumberFormat="1" applyFont="1" applyBorder="1" applyAlignment="1" applyProtection="1">
      <alignment horizontal="center"/>
      <protection hidden="1"/>
    </xf>
    <xf numFmtId="4" fontId="3" fillId="0" borderId="16" xfId="0" applyNumberFormat="1" applyFont="1" applyBorder="1" applyAlignment="1" applyProtection="1">
      <alignment horizontal="center"/>
      <protection hidden="1"/>
    </xf>
    <xf numFmtId="4" fontId="3" fillId="0" borderId="21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22" xfId="0" applyNumberFormat="1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/>
      <protection locked="0"/>
    </xf>
    <xf numFmtId="14" fontId="3" fillId="0" borderId="15" xfId="0" applyNumberFormat="1" applyFont="1" applyBorder="1" applyAlignment="1" applyProtection="1">
      <alignment horizontal="center" vertical="center"/>
      <protection hidden="1"/>
    </xf>
    <xf numFmtId="4" fontId="3" fillId="0" borderId="21" xfId="0" applyNumberFormat="1" applyFont="1" applyBorder="1" applyAlignment="1" applyProtection="1">
      <alignment vertical="center"/>
      <protection locked="0"/>
    </xf>
    <xf numFmtId="4" fontId="3" fillId="0" borderId="15" xfId="0" applyNumberFormat="1" applyFont="1" applyBorder="1" applyAlignment="1" applyProtection="1">
      <alignment vertical="center"/>
      <protection locked="0"/>
    </xf>
    <xf numFmtId="4" fontId="3" fillId="0" borderId="22" xfId="0" applyNumberFormat="1" applyFont="1" applyBorder="1" applyAlignment="1" applyProtection="1">
      <alignment vertical="center"/>
      <protection locked="0"/>
    </xf>
    <xf numFmtId="4" fontId="11" fillId="0" borderId="22" xfId="0" applyNumberFormat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4" fontId="3" fillId="0" borderId="22" xfId="0" applyNumberFormat="1" applyFont="1" applyBorder="1" applyAlignment="1" applyProtection="1">
      <alignment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4" fontId="3" fillId="0" borderId="16" xfId="0" applyNumberFormat="1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vertical="center"/>
      <protection hidden="1"/>
    </xf>
    <xf numFmtId="4" fontId="7" fillId="0" borderId="25" xfId="0" applyNumberFormat="1" applyFont="1" applyBorder="1" applyAlignment="1" applyProtection="1">
      <alignment horizontal="center" vertical="center"/>
      <protection hidden="1"/>
    </xf>
    <xf numFmtId="4" fontId="7" fillId="0" borderId="27" xfId="0" applyNumberFormat="1" applyFont="1" applyBorder="1" applyAlignment="1" applyProtection="1">
      <alignment horizontal="center" vertical="center"/>
      <protection hidden="1"/>
    </xf>
    <xf numFmtId="4" fontId="7" fillId="0" borderId="21" xfId="0" applyNumberFormat="1" applyFont="1" applyBorder="1" applyAlignment="1" applyProtection="1">
      <alignment horizontal="center" vertical="center"/>
      <protection hidden="1"/>
    </xf>
    <xf numFmtId="4" fontId="7" fillId="0" borderId="15" xfId="0" applyNumberFormat="1" applyFont="1" applyBorder="1" applyAlignment="1" applyProtection="1">
      <alignment horizontal="center" vertical="center"/>
      <protection hidden="1"/>
    </xf>
    <xf numFmtId="4" fontId="7" fillId="0" borderId="22" xfId="0" applyNumberFormat="1" applyFont="1" applyBorder="1" applyAlignment="1" applyProtection="1">
      <alignment horizontal="center" vertical="center"/>
      <protection hidden="1"/>
    </xf>
    <xf numFmtId="4" fontId="7" fillId="0" borderId="16" xfId="0" applyNumberFormat="1" applyFont="1" applyBorder="1" applyAlignment="1" applyProtection="1">
      <alignment horizontal="center" vertical="center"/>
      <protection hidden="1"/>
    </xf>
    <xf numFmtId="4" fontId="3" fillId="0" borderId="16" xfId="0" applyNumberFormat="1" applyFont="1" applyBorder="1" applyAlignment="1" applyProtection="1">
      <alignment horizontal="right" vertical="center"/>
      <protection hidden="1"/>
    </xf>
    <xf numFmtId="0" fontId="3" fillId="0" borderId="29" xfId="0" applyFont="1" applyBorder="1" applyAlignment="1" applyProtection="1">
      <alignment horizontal="center" vertical="center"/>
      <protection hidden="1"/>
    </xf>
    <xf numFmtId="4" fontId="1" fillId="0" borderId="0" xfId="0" applyNumberFormat="1" applyFont="1" applyAlignment="1" applyProtection="1">
      <alignment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vertical="center" wrapText="1" readingOrder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vertical="center"/>
      <protection locked="0"/>
    </xf>
    <xf numFmtId="4" fontId="3" fillId="0" borderId="33" xfId="0" applyNumberFormat="1" applyFont="1" applyBorder="1" applyAlignment="1" applyProtection="1">
      <alignment horizontal="right" vertical="center"/>
      <protection locked="0"/>
    </xf>
    <xf numFmtId="4" fontId="3" fillId="0" borderId="23" xfId="0" applyNumberFormat="1" applyFont="1" applyBorder="1" applyAlignment="1" applyProtection="1">
      <alignment horizontal="right" vertical="center"/>
      <protection locked="0"/>
    </xf>
    <xf numFmtId="4" fontId="3" fillId="0" borderId="34" xfId="0" applyNumberFormat="1" applyFont="1" applyBorder="1" applyAlignment="1" applyProtection="1">
      <alignment horizontal="right" vertical="center"/>
      <protection locked="0"/>
    </xf>
    <xf numFmtId="4" fontId="3" fillId="0" borderId="34" xfId="0" applyNumberFormat="1" applyFont="1" applyBorder="1" applyAlignment="1" applyProtection="1">
      <alignment vertical="center"/>
      <protection hidden="1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4" fontId="7" fillId="0" borderId="36" xfId="0" applyNumberFormat="1" applyFont="1" applyBorder="1" applyAlignment="1" applyProtection="1">
      <alignment horizontal="right" vertical="center"/>
      <protection locked="0"/>
    </xf>
    <xf numFmtId="4" fontId="7" fillId="0" borderId="37" xfId="0" applyNumberFormat="1" applyFont="1" applyBorder="1" applyAlignment="1" applyProtection="1">
      <alignment horizontal="right" vertical="center"/>
      <protection locked="0"/>
    </xf>
    <xf numFmtId="4" fontId="7" fillId="0" borderId="38" xfId="0" applyNumberFormat="1" applyFont="1" applyBorder="1" applyAlignment="1" applyProtection="1">
      <alignment horizontal="right" vertical="center"/>
      <protection locked="0"/>
    </xf>
    <xf numFmtId="4" fontId="3" fillId="0" borderId="38" xfId="0" applyNumberFormat="1" applyFont="1" applyBorder="1" applyAlignment="1" applyProtection="1">
      <alignment horizontal="right" vertical="center"/>
      <protection locked="0"/>
    </xf>
    <xf numFmtId="4" fontId="3" fillId="0" borderId="35" xfId="0" applyNumberFormat="1" applyFont="1" applyBorder="1" applyAlignment="1" applyProtection="1">
      <alignment horizontal="right" vertical="center"/>
      <protection hidden="1"/>
    </xf>
    <xf numFmtId="4" fontId="3" fillId="0" borderId="37" xfId="0" applyNumberFormat="1" applyFont="1" applyBorder="1" applyAlignment="1" applyProtection="1">
      <alignment horizontal="right" vertical="center"/>
      <protection locked="0"/>
    </xf>
    <xf numFmtId="4" fontId="3" fillId="0" borderId="38" xfId="0" applyNumberFormat="1" applyFont="1" applyBorder="1" applyAlignment="1" applyProtection="1">
      <alignment vertical="center"/>
      <protection hidden="1"/>
    </xf>
    <xf numFmtId="4" fontId="3" fillId="0" borderId="35" xfId="0" applyNumberFormat="1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164" fontId="1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5" fontId="7" fillId="0" borderId="0" xfId="0" applyNumberFormat="1" applyFont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vertical="center"/>
      <protection hidden="1"/>
    </xf>
    <xf numFmtId="166" fontId="16" fillId="0" borderId="0" xfId="0" applyNumberFormat="1" applyFont="1" applyAlignment="1" applyProtection="1">
      <alignment vertical="center"/>
      <protection hidden="1"/>
    </xf>
    <xf numFmtId="166" fontId="8" fillId="0" borderId="0" xfId="0" applyNumberFormat="1" applyFont="1" applyAlignment="1" applyProtection="1">
      <alignment vertical="center"/>
      <protection hidden="1"/>
    </xf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3" fillId="0" borderId="32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166" fontId="11" fillId="0" borderId="0" xfId="0" applyNumberFormat="1" applyFont="1" applyAlignment="1" applyProtection="1">
      <alignment vertical="center"/>
      <protection hidden="1"/>
    </xf>
    <xf numFmtId="2" fontId="17" fillId="0" borderId="0" xfId="0" applyNumberFormat="1" applyFont="1" applyAlignment="1" applyProtection="1">
      <alignment vertical="center"/>
      <protection hidden="1"/>
    </xf>
    <xf numFmtId="0" fontId="7" fillId="0" borderId="16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horizontal="center" vertical="center"/>
      <protection hidden="1"/>
    </xf>
    <xf numFmtId="4" fontId="7" fillId="0" borderId="24" xfId="0" applyNumberFormat="1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vertical="center"/>
      <protection hidden="1"/>
    </xf>
    <xf numFmtId="0" fontId="7" fillId="0" borderId="24" xfId="0" applyFont="1" applyBorder="1" applyAlignment="1" applyProtection="1">
      <alignment vertical="center"/>
      <protection hidden="1"/>
    </xf>
    <xf numFmtId="0" fontId="3" fillId="0" borderId="37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vertical="center"/>
      <protection hidden="1"/>
    </xf>
    <xf numFmtId="164" fontId="1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 wrapText="1"/>
    </xf>
  </cellXfs>
  <cellStyles count="1">
    <cellStyle name="Įprastas" xfId="0" builtinId="0"/>
  </cellStyles>
  <dxfs count="1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VERT/Baziniu%20kainu%20derinimo%20skaiciuok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N"/>
      <sheetName val="Fina 2, 15 pr."/>
      <sheetName val="Rod 6 pr."/>
      <sheetName val="Real 16 pr."/>
      <sheetName val="IlgT 17 pr."/>
      <sheetName val="8 pr."/>
      <sheetName val="9 pr."/>
      <sheetName val="17 pr. papild."/>
      <sheetName val="DUF 18 pr."/>
      <sheetName val="ElEn 19 pr."/>
      <sheetName val="Ties 20 pr."/>
      <sheetName val="Neties 21 pr."/>
      <sheetName val="net f 12 pr."/>
      <sheetName val="net ps 22 pr."/>
      <sheetName val="Adm 23 pr."/>
      <sheetName val="adm f 13 pr."/>
      <sheetName val="Apskaitos v. 25 pr."/>
      <sheetName val="adm ps 24 pr."/>
      <sheetName val="Fakt 26 pr."/>
      <sheetName val="PP 27 pr."/>
      <sheetName val="Planas 28 pr."/>
      <sheetName val="Sanka 29 pr."/>
      <sheetName val="Laik"/>
      <sheetName val="Baz kain 33 pr."/>
      <sheetName val="Baz spausdinimui"/>
      <sheetName val="Kita 34 pr."/>
      <sheetName val="Fin 35 p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4">
          <cell r="E14">
            <v>0</v>
          </cell>
          <cell r="M14">
            <v>0</v>
          </cell>
        </row>
      </sheetData>
      <sheetData sheetId="13" refreshError="1"/>
      <sheetData sheetId="14" refreshError="1"/>
      <sheetData sheetId="15" refreshError="1">
        <row r="14">
          <cell r="E14">
            <v>0</v>
          </cell>
          <cell r="M14">
            <v>0</v>
          </cell>
        </row>
      </sheetData>
      <sheetData sheetId="16" refreshError="1"/>
      <sheetData sheetId="17" refreshError="1"/>
      <sheetData sheetId="18" refreshError="1">
        <row r="25">
          <cell r="L25">
            <v>0</v>
          </cell>
          <cell r="N25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3"/>
  <sheetViews>
    <sheetView tabSelected="1" zoomScaleNormal="100" workbookViewId="0">
      <selection activeCell="B68" sqref="B68"/>
    </sheetView>
  </sheetViews>
  <sheetFormatPr defaultColWidth="9.140625" defaultRowHeight="15.75" outlineLevelRow="1" x14ac:dyDescent="0.25"/>
  <cols>
    <col min="1" max="1" width="7.140625" style="1" customWidth="1"/>
    <col min="2" max="2" width="78.7109375" style="1" customWidth="1"/>
    <col min="3" max="5" width="8.7109375" style="1" customWidth="1"/>
    <col min="6" max="6" width="10" style="1" customWidth="1"/>
    <col min="7" max="7" width="8.7109375" style="1" customWidth="1"/>
    <col min="8" max="8" width="9.42578125" style="1" customWidth="1"/>
    <col min="9" max="11" width="8.7109375" style="1" customWidth="1"/>
    <col min="12" max="12" width="9.7109375" style="1" customWidth="1"/>
    <col min="13" max="13" width="10.42578125" style="1" customWidth="1"/>
    <col min="14" max="14" width="8.42578125" style="1" customWidth="1"/>
    <col min="15" max="16" width="8.7109375" style="1" customWidth="1"/>
    <col min="17" max="18" width="9.140625" style="1"/>
    <col min="19" max="19" width="9.140625" style="3"/>
    <col min="20" max="20" width="12.140625" style="1" bestFit="1" customWidth="1"/>
    <col min="21" max="16384" width="9.140625" style="1"/>
  </cols>
  <sheetData>
    <row r="1" spans="1:20" ht="15" customHeight="1" x14ac:dyDescent="0.2">
      <c r="K1" s="2"/>
      <c r="L1" s="2"/>
      <c r="M1" s="120" t="s">
        <v>232</v>
      </c>
      <c r="N1" s="120"/>
      <c r="O1" s="120"/>
      <c r="P1" s="120"/>
      <c r="Q1" s="120"/>
      <c r="R1" s="120"/>
    </row>
    <row r="2" spans="1:20" ht="13.5" customHeight="1" x14ac:dyDescent="0.2">
      <c r="J2" s="2"/>
      <c r="K2" s="2"/>
      <c r="L2" s="2"/>
      <c r="M2" s="120"/>
      <c r="N2" s="120"/>
      <c r="O2" s="120"/>
      <c r="P2" s="120"/>
      <c r="Q2" s="120"/>
      <c r="R2" s="120"/>
    </row>
    <row r="3" spans="1:20" ht="12.75" customHeight="1" x14ac:dyDescent="0.25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0" ht="12.75" customHeight="1" x14ac:dyDescent="0.25">
      <c r="A4" s="4"/>
      <c r="B4" s="5"/>
      <c r="C4" s="6" t="s">
        <v>230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0" ht="12.75" customHeight="1" x14ac:dyDescent="0.3">
      <c r="B5" s="7"/>
      <c r="R5" s="115"/>
    </row>
    <row r="6" spans="1:20" ht="12" customHeight="1" thickBot="1" x14ac:dyDescent="0.35"/>
    <row r="7" spans="1:20" ht="14.25" customHeight="1" thickBot="1" x14ac:dyDescent="0.3">
      <c r="A7" s="121" t="s">
        <v>0</v>
      </c>
      <c r="B7" s="8" t="s">
        <v>1</v>
      </c>
      <c r="C7" s="9">
        <v>2019</v>
      </c>
      <c r="D7" s="10"/>
      <c r="E7" s="11">
        <f>C7+1</f>
        <v>2020</v>
      </c>
      <c r="F7" s="10" t="s">
        <v>2</v>
      </c>
      <c r="G7" s="10"/>
      <c r="H7" s="12"/>
      <c r="I7" s="10"/>
      <c r="J7" s="11">
        <f>E7+1</f>
        <v>2021</v>
      </c>
      <c r="K7" s="10" t="s">
        <v>3</v>
      </c>
      <c r="L7" s="10"/>
      <c r="M7" s="10"/>
      <c r="N7" s="13"/>
      <c r="O7" s="11">
        <f>J7+1</f>
        <v>2022</v>
      </c>
      <c r="P7" s="10" t="s">
        <v>3</v>
      </c>
      <c r="Q7" s="10"/>
      <c r="R7" s="12"/>
    </row>
    <row r="8" spans="1:20" ht="15.75" customHeight="1" thickBot="1" x14ac:dyDescent="0.3">
      <c r="A8" s="122"/>
      <c r="B8" s="14" t="s">
        <v>4</v>
      </c>
      <c r="C8" s="15" t="s">
        <v>5</v>
      </c>
      <c r="D8" s="16" t="s">
        <v>6</v>
      </c>
      <c r="E8" s="17" t="s">
        <v>7</v>
      </c>
      <c r="F8" s="17" t="s">
        <v>8</v>
      </c>
      <c r="G8" s="18" t="s">
        <v>9</v>
      </c>
      <c r="H8" s="19" t="s">
        <v>10</v>
      </c>
      <c r="I8" s="16" t="s">
        <v>6</v>
      </c>
      <c r="J8" s="17" t="s">
        <v>7</v>
      </c>
      <c r="K8" s="17" t="s">
        <v>8</v>
      </c>
      <c r="L8" s="18" t="s">
        <v>9</v>
      </c>
      <c r="M8" s="20" t="s">
        <v>10</v>
      </c>
      <c r="N8" s="21" t="s">
        <v>6</v>
      </c>
      <c r="O8" s="17" t="s">
        <v>7</v>
      </c>
      <c r="P8" s="17" t="s">
        <v>8</v>
      </c>
      <c r="Q8" s="18" t="s">
        <v>9</v>
      </c>
      <c r="R8" s="19" t="s">
        <v>10</v>
      </c>
    </row>
    <row r="9" spans="1:20" ht="14.25" customHeight="1" x14ac:dyDescent="0.25">
      <c r="A9" s="22" t="s">
        <v>11</v>
      </c>
      <c r="B9" s="23" t="s">
        <v>12</v>
      </c>
      <c r="C9" s="24">
        <f t="shared" ref="C9:R9" si="0">SUM(C10:C10,C12,C26,C28,C44,C60)</f>
        <v>0</v>
      </c>
      <c r="D9" s="25">
        <f t="shared" si="0"/>
        <v>61.75</v>
      </c>
      <c r="E9" s="26">
        <f t="shared" si="0"/>
        <v>61.75</v>
      </c>
      <c r="F9" s="26">
        <f t="shared" si="0"/>
        <v>361.69</v>
      </c>
      <c r="G9" s="26">
        <f t="shared" si="0"/>
        <v>386.75</v>
      </c>
      <c r="H9" s="110">
        <f t="shared" si="0"/>
        <v>871.94</v>
      </c>
      <c r="I9" s="25">
        <f t="shared" si="0"/>
        <v>186.82000000000002</v>
      </c>
      <c r="J9" s="26">
        <f t="shared" si="0"/>
        <v>740.73</v>
      </c>
      <c r="K9" s="26">
        <f t="shared" si="0"/>
        <v>424.03000000000003</v>
      </c>
      <c r="L9" s="26">
        <f t="shared" si="0"/>
        <v>992.11</v>
      </c>
      <c r="M9" s="110">
        <f t="shared" si="0"/>
        <v>2343.69</v>
      </c>
      <c r="N9" s="25">
        <f t="shared" si="0"/>
        <v>75.930000000000007</v>
      </c>
      <c r="O9" s="26">
        <f t="shared" si="0"/>
        <v>75.930000000000007</v>
      </c>
      <c r="P9" s="26">
        <f t="shared" si="0"/>
        <v>234.33</v>
      </c>
      <c r="Q9" s="26">
        <f t="shared" si="0"/>
        <v>75.930000000000007</v>
      </c>
      <c r="R9" s="110">
        <f t="shared" si="0"/>
        <v>462.12</v>
      </c>
      <c r="T9" s="27"/>
    </row>
    <row r="10" spans="1:20" ht="14.25" customHeight="1" x14ac:dyDescent="0.25">
      <c r="A10" s="28" t="s">
        <v>13</v>
      </c>
      <c r="B10" s="29" t="s">
        <v>14</v>
      </c>
      <c r="C10" s="30">
        <f>'[1]Fakt 26 pr.'!N25+'[1]adm f 13 pr.'!E14+'[1]net f 12 pr.'!E14</f>
        <v>0</v>
      </c>
      <c r="D10" s="31">
        <v>61.75</v>
      </c>
      <c r="E10" s="32">
        <f t="shared" ref="E10:G11" si="1">D10</f>
        <v>61.75</v>
      </c>
      <c r="F10" s="32">
        <f t="shared" si="1"/>
        <v>61.75</v>
      </c>
      <c r="G10" s="32">
        <f t="shared" si="1"/>
        <v>61.75</v>
      </c>
      <c r="H10" s="33">
        <f>SUM(D10:G10)</f>
        <v>247</v>
      </c>
      <c r="I10" s="31">
        <v>61.75</v>
      </c>
      <c r="J10" s="32">
        <f t="shared" ref="J10:L11" si="2">I10</f>
        <v>61.75</v>
      </c>
      <c r="K10" s="32">
        <f t="shared" si="2"/>
        <v>61.75</v>
      </c>
      <c r="L10" s="32">
        <f t="shared" si="2"/>
        <v>61.75</v>
      </c>
      <c r="M10" s="33">
        <f>SUM(I10:L10)</f>
        <v>247</v>
      </c>
      <c r="N10" s="31">
        <v>75.930000000000007</v>
      </c>
      <c r="O10" s="32">
        <v>75.930000000000007</v>
      </c>
      <c r="P10" s="32">
        <f t="shared" ref="O10:Q11" si="3">O10</f>
        <v>75.930000000000007</v>
      </c>
      <c r="Q10" s="32">
        <f t="shared" si="3"/>
        <v>75.930000000000007</v>
      </c>
      <c r="R10" s="34">
        <f>SUM(N10:Q10)</f>
        <v>303.72000000000003</v>
      </c>
      <c r="T10" s="27"/>
    </row>
    <row r="11" spans="1:20" ht="30.75" customHeight="1" x14ac:dyDescent="0.25">
      <c r="A11" s="35" t="s">
        <v>15</v>
      </c>
      <c r="B11" s="36" t="s">
        <v>16</v>
      </c>
      <c r="C11" s="30">
        <f>'[1]Fakt 26 pr.'!L25+'[1]net f 12 pr.'!M14+'[1]adm f 13 pr.'!M14</f>
        <v>0</v>
      </c>
      <c r="D11" s="37">
        <v>1.57</v>
      </c>
      <c r="E11" s="38">
        <f t="shared" si="1"/>
        <v>1.57</v>
      </c>
      <c r="F11" s="38">
        <f t="shared" si="1"/>
        <v>1.57</v>
      </c>
      <c r="G11" s="38">
        <f t="shared" si="1"/>
        <v>1.57</v>
      </c>
      <c r="H11" s="39">
        <f>SUM(D11:G11)</f>
        <v>6.28</v>
      </c>
      <c r="I11" s="37">
        <v>1.57</v>
      </c>
      <c r="J11" s="38">
        <f t="shared" si="2"/>
        <v>1.57</v>
      </c>
      <c r="K11" s="38">
        <f t="shared" si="2"/>
        <v>1.57</v>
      </c>
      <c r="L11" s="38">
        <f t="shared" si="2"/>
        <v>1.57</v>
      </c>
      <c r="M11" s="39">
        <f>SUM(I11:L11)</f>
        <v>6.28</v>
      </c>
      <c r="N11" s="37">
        <v>1.57</v>
      </c>
      <c r="O11" s="38">
        <f t="shared" si="3"/>
        <v>1.57</v>
      </c>
      <c r="P11" s="38">
        <f t="shared" si="3"/>
        <v>1.57</v>
      </c>
      <c r="Q11" s="38">
        <f t="shared" si="3"/>
        <v>1.57</v>
      </c>
      <c r="R11" s="40">
        <f>SUM(N11:Q11)</f>
        <v>6.28</v>
      </c>
    </row>
    <row r="12" spans="1:20" ht="14.25" customHeight="1" x14ac:dyDescent="0.25">
      <c r="A12" s="28" t="s">
        <v>17</v>
      </c>
      <c r="B12" s="23" t="s">
        <v>18</v>
      </c>
      <c r="C12" s="30">
        <f t="shared" ref="C12:R12" si="4">SUM(C13:C25)</f>
        <v>0</v>
      </c>
      <c r="D12" s="41">
        <f t="shared" si="4"/>
        <v>0</v>
      </c>
      <c r="E12" s="42">
        <f t="shared" si="4"/>
        <v>0</v>
      </c>
      <c r="F12" s="42">
        <f t="shared" si="4"/>
        <v>0</v>
      </c>
      <c r="G12" s="42">
        <f t="shared" si="4"/>
        <v>0</v>
      </c>
      <c r="H12" s="43">
        <f t="shared" si="4"/>
        <v>0</v>
      </c>
      <c r="I12" s="41">
        <f t="shared" si="4"/>
        <v>125.07000000000002</v>
      </c>
      <c r="J12" s="42">
        <f t="shared" si="4"/>
        <v>125.07000000000002</v>
      </c>
      <c r="K12" s="42">
        <f t="shared" si="4"/>
        <v>240.70000000000002</v>
      </c>
      <c r="L12" s="42">
        <f t="shared" si="4"/>
        <v>125.07000000000002</v>
      </c>
      <c r="M12" s="43">
        <f t="shared" si="4"/>
        <v>615.91000000000008</v>
      </c>
      <c r="N12" s="41">
        <f t="shared" si="4"/>
        <v>0</v>
      </c>
      <c r="O12" s="42">
        <f t="shared" si="4"/>
        <v>0</v>
      </c>
      <c r="P12" s="42">
        <f t="shared" si="4"/>
        <v>77</v>
      </c>
      <c r="Q12" s="42">
        <f t="shared" si="4"/>
        <v>0</v>
      </c>
      <c r="R12" s="43">
        <f t="shared" si="4"/>
        <v>77</v>
      </c>
      <c r="T12" s="27"/>
    </row>
    <row r="13" spans="1:20" ht="48.75" customHeight="1" x14ac:dyDescent="0.25">
      <c r="A13" s="28" t="s">
        <v>19</v>
      </c>
      <c r="B13" s="102" t="s">
        <v>235</v>
      </c>
      <c r="C13" s="44"/>
      <c r="D13" s="45"/>
      <c r="E13" s="46"/>
      <c r="F13" s="46"/>
      <c r="G13" s="46"/>
      <c r="H13" s="70">
        <f>SUM(D13:G13)</f>
        <v>0</v>
      </c>
      <c r="I13" s="45">
        <v>52.79</v>
      </c>
      <c r="J13" s="46">
        <v>52.79</v>
      </c>
      <c r="K13" s="46">
        <v>52.79</v>
      </c>
      <c r="L13" s="46">
        <v>52.79</v>
      </c>
      <c r="M13" s="33">
        <f t="shared" ref="M13:M25" si="5">SUM(I13:L13)</f>
        <v>211.16</v>
      </c>
      <c r="N13" s="45"/>
      <c r="O13" s="46"/>
      <c r="P13" s="46"/>
      <c r="Q13" s="32"/>
      <c r="R13" s="34">
        <f>SUM(N13:Q13)</f>
        <v>0</v>
      </c>
    </row>
    <row r="14" spans="1:20" ht="14.25" customHeight="1" outlineLevel="1" x14ac:dyDescent="0.25">
      <c r="A14" s="28" t="s">
        <v>20</v>
      </c>
      <c r="B14" s="103" t="s">
        <v>59</v>
      </c>
      <c r="C14" s="44"/>
      <c r="D14" s="45"/>
      <c r="E14" s="46"/>
      <c r="F14" s="46"/>
      <c r="G14" s="46"/>
      <c r="H14" s="70">
        <f t="shared" ref="H14:H25" si="6">SUM(D14:G14)</f>
        <v>0</v>
      </c>
      <c r="I14" s="45">
        <v>2.4500000000000002</v>
      </c>
      <c r="J14" s="46">
        <v>2.4500000000000002</v>
      </c>
      <c r="K14" s="46">
        <v>2.4500000000000002</v>
      </c>
      <c r="L14" s="46">
        <v>2.4500000000000002</v>
      </c>
      <c r="M14" s="33">
        <f t="shared" si="5"/>
        <v>9.8000000000000007</v>
      </c>
      <c r="N14" s="45"/>
      <c r="O14" s="46"/>
      <c r="P14" s="46"/>
      <c r="Q14" s="32"/>
      <c r="R14" s="34">
        <f t="shared" ref="R14:R25" si="7">SUM(N14:Q14)</f>
        <v>0</v>
      </c>
    </row>
    <row r="15" spans="1:20" ht="14.25" customHeight="1" outlineLevel="1" x14ac:dyDescent="0.25">
      <c r="A15" s="28" t="s">
        <v>21</v>
      </c>
      <c r="B15" s="104" t="s">
        <v>61</v>
      </c>
      <c r="C15" s="44"/>
      <c r="D15" s="45"/>
      <c r="E15" s="46"/>
      <c r="F15" s="46"/>
      <c r="G15" s="46"/>
      <c r="H15" s="70">
        <f t="shared" si="6"/>
        <v>0</v>
      </c>
      <c r="I15" s="45">
        <v>1.49</v>
      </c>
      <c r="J15" s="46">
        <v>1.49</v>
      </c>
      <c r="K15" s="46">
        <v>1.49</v>
      </c>
      <c r="L15" s="46">
        <v>1.49</v>
      </c>
      <c r="M15" s="33">
        <f t="shared" si="5"/>
        <v>5.96</v>
      </c>
      <c r="N15" s="45"/>
      <c r="O15" s="46"/>
      <c r="P15" s="46"/>
      <c r="Q15" s="32"/>
      <c r="R15" s="34">
        <f t="shared" si="7"/>
        <v>0</v>
      </c>
    </row>
    <row r="16" spans="1:20" ht="14.25" customHeight="1" outlineLevel="1" x14ac:dyDescent="0.25">
      <c r="A16" s="28" t="s">
        <v>22</v>
      </c>
      <c r="B16" s="105" t="s">
        <v>236</v>
      </c>
      <c r="C16" s="44"/>
      <c r="D16" s="45"/>
      <c r="E16" s="46"/>
      <c r="F16" s="46"/>
      <c r="G16" s="46"/>
      <c r="H16" s="70">
        <f t="shared" si="6"/>
        <v>0</v>
      </c>
      <c r="I16" s="45">
        <v>31.57</v>
      </c>
      <c r="J16" s="46">
        <v>31.57</v>
      </c>
      <c r="K16" s="46">
        <v>31.57</v>
      </c>
      <c r="L16" s="46">
        <v>31.57</v>
      </c>
      <c r="M16" s="33">
        <f t="shared" si="5"/>
        <v>126.28</v>
      </c>
      <c r="N16" s="45"/>
      <c r="O16" s="46"/>
      <c r="P16" s="46"/>
      <c r="Q16" s="32"/>
      <c r="R16" s="34">
        <f t="shared" si="7"/>
        <v>0</v>
      </c>
    </row>
    <row r="17" spans="1:20" ht="14.25" customHeight="1" outlineLevel="1" x14ac:dyDescent="0.25">
      <c r="A17" s="28" t="s">
        <v>23</v>
      </c>
      <c r="B17" s="106" t="s">
        <v>65</v>
      </c>
      <c r="C17" s="44"/>
      <c r="D17" s="45"/>
      <c r="E17" s="46"/>
      <c r="F17" s="46"/>
      <c r="G17" s="46"/>
      <c r="H17" s="70">
        <f t="shared" si="6"/>
        <v>0</v>
      </c>
      <c r="I17" s="45">
        <v>6.7</v>
      </c>
      <c r="J17" s="46">
        <v>6.7</v>
      </c>
      <c r="K17" s="46">
        <v>6.7</v>
      </c>
      <c r="L17" s="46">
        <v>6.7</v>
      </c>
      <c r="M17" s="33">
        <f t="shared" si="5"/>
        <v>26.8</v>
      </c>
      <c r="N17" s="45"/>
      <c r="O17" s="46"/>
      <c r="P17" s="46"/>
      <c r="Q17" s="32"/>
      <c r="R17" s="34">
        <f t="shared" si="7"/>
        <v>0</v>
      </c>
    </row>
    <row r="18" spans="1:20" ht="14.25" customHeight="1" outlineLevel="1" x14ac:dyDescent="0.25">
      <c r="A18" s="28" t="s">
        <v>24</v>
      </c>
      <c r="B18" s="104" t="s">
        <v>67</v>
      </c>
      <c r="C18" s="44"/>
      <c r="D18" s="45"/>
      <c r="E18" s="46"/>
      <c r="F18" s="46"/>
      <c r="G18" s="46"/>
      <c r="H18" s="70">
        <f t="shared" si="6"/>
        <v>0</v>
      </c>
      <c r="I18" s="45">
        <v>6.56</v>
      </c>
      <c r="J18" s="46">
        <v>6.56</v>
      </c>
      <c r="K18" s="46">
        <v>6.56</v>
      </c>
      <c r="L18" s="46">
        <v>6.56</v>
      </c>
      <c r="M18" s="33">
        <f t="shared" si="5"/>
        <v>26.24</v>
      </c>
      <c r="N18" s="45"/>
      <c r="O18" s="46"/>
      <c r="P18" s="46"/>
      <c r="Q18" s="32"/>
      <c r="R18" s="34">
        <f t="shared" si="7"/>
        <v>0</v>
      </c>
    </row>
    <row r="19" spans="1:20" ht="14.25" customHeight="1" outlineLevel="1" x14ac:dyDescent="0.25">
      <c r="A19" s="28" t="s">
        <v>25</v>
      </c>
      <c r="B19" s="106" t="s">
        <v>69</v>
      </c>
      <c r="C19" s="44"/>
      <c r="D19" s="45"/>
      <c r="E19" s="46"/>
      <c r="F19" s="46"/>
      <c r="G19" s="46"/>
      <c r="H19" s="70">
        <f t="shared" si="6"/>
        <v>0</v>
      </c>
      <c r="I19" s="45">
        <v>9.44</v>
      </c>
      <c r="J19" s="46">
        <v>9.44</v>
      </c>
      <c r="K19" s="46">
        <v>9.44</v>
      </c>
      <c r="L19" s="46">
        <v>9.44</v>
      </c>
      <c r="M19" s="33">
        <f t="shared" si="5"/>
        <v>37.76</v>
      </c>
      <c r="N19" s="45"/>
      <c r="O19" s="46"/>
      <c r="P19" s="46"/>
      <c r="Q19" s="32"/>
      <c r="R19" s="34">
        <f t="shared" si="7"/>
        <v>0</v>
      </c>
    </row>
    <row r="20" spans="1:20" ht="14.25" customHeight="1" outlineLevel="1" x14ac:dyDescent="0.25">
      <c r="A20" s="28" t="s">
        <v>26</v>
      </c>
      <c r="B20" s="104" t="s">
        <v>71</v>
      </c>
      <c r="C20" s="44"/>
      <c r="D20" s="45"/>
      <c r="E20" s="46"/>
      <c r="F20" s="46"/>
      <c r="G20" s="46"/>
      <c r="H20" s="70">
        <f t="shared" si="6"/>
        <v>0</v>
      </c>
      <c r="I20" s="45">
        <v>7.2</v>
      </c>
      <c r="J20" s="46">
        <v>7.2</v>
      </c>
      <c r="K20" s="46">
        <v>7.2</v>
      </c>
      <c r="L20" s="46">
        <v>7.2</v>
      </c>
      <c r="M20" s="33">
        <f t="shared" si="5"/>
        <v>28.8</v>
      </c>
      <c r="N20" s="45"/>
      <c r="O20" s="46"/>
      <c r="P20" s="46"/>
      <c r="Q20" s="32"/>
      <c r="R20" s="34">
        <f t="shared" si="7"/>
        <v>0</v>
      </c>
    </row>
    <row r="21" spans="1:20" ht="14.25" customHeight="1" outlineLevel="1" x14ac:dyDescent="0.25">
      <c r="A21" s="28" t="s">
        <v>27</v>
      </c>
      <c r="B21" s="104" t="s">
        <v>73</v>
      </c>
      <c r="C21" s="44"/>
      <c r="D21" s="45"/>
      <c r="E21" s="46"/>
      <c r="F21" s="46"/>
      <c r="G21" s="46"/>
      <c r="H21" s="70">
        <f t="shared" si="6"/>
        <v>0</v>
      </c>
      <c r="I21" s="45">
        <v>4.34</v>
      </c>
      <c r="J21" s="46">
        <v>4.34</v>
      </c>
      <c r="K21" s="46">
        <v>4.34</v>
      </c>
      <c r="L21" s="46">
        <v>4.34</v>
      </c>
      <c r="M21" s="33">
        <f t="shared" si="5"/>
        <v>17.36</v>
      </c>
      <c r="N21" s="45"/>
      <c r="O21" s="46"/>
      <c r="P21" s="46"/>
      <c r="Q21" s="32"/>
      <c r="R21" s="34">
        <f t="shared" si="7"/>
        <v>0</v>
      </c>
    </row>
    <row r="22" spans="1:20" ht="14.25" customHeight="1" outlineLevel="1" x14ac:dyDescent="0.25">
      <c r="A22" s="28" t="s">
        <v>28</v>
      </c>
      <c r="B22" s="104" t="s">
        <v>75</v>
      </c>
      <c r="C22" s="44"/>
      <c r="D22" s="45"/>
      <c r="E22" s="46"/>
      <c r="F22" s="46"/>
      <c r="G22" s="46"/>
      <c r="H22" s="70">
        <f t="shared" si="6"/>
        <v>0</v>
      </c>
      <c r="I22" s="45">
        <v>0.76</v>
      </c>
      <c r="J22" s="46">
        <v>0.76</v>
      </c>
      <c r="K22" s="46">
        <v>0.76</v>
      </c>
      <c r="L22" s="46">
        <v>0.76</v>
      </c>
      <c r="M22" s="33">
        <f t="shared" si="5"/>
        <v>3.04</v>
      </c>
      <c r="N22" s="45"/>
      <c r="O22" s="46"/>
      <c r="P22" s="46"/>
      <c r="Q22" s="32"/>
      <c r="R22" s="34">
        <f t="shared" si="7"/>
        <v>0</v>
      </c>
    </row>
    <row r="23" spans="1:20" ht="14.25" customHeight="1" outlineLevel="1" x14ac:dyDescent="0.25">
      <c r="A23" s="28" t="s">
        <v>29</v>
      </c>
      <c r="B23" s="105" t="s">
        <v>77</v>
      </c>
      <c r="C23" s="44"/>
      <c r="D23" s="45"/>
      <c r="E23" s="46"/>
      <c r="F23" s="46"/>
      <c r="G23" s="46"/>
      <c r="H23" s="70">
        <f t="shared" si="6"/>
        <v>0</v>
      </c>
      <c r="I23" s="45">
        <v>1.1399999999999999</v>
      </c>
      <c r="J23" s="46">
        <v>1.1399999999999999</v>
      </c>
      <c r="K23" s="46">
        <v>1.1399999999999999</v>
      </c>
      <c r="L23" s="46">
        <v>1.1399999999999999</v>
      </c>
      <c r="M23" s="33">
        <f t="shared" si="5"/>
        <v>4.5599999999999996</v>
      </c>
      <c r="N23" s="45"/>
      <c r="O23" s="46"/>
      <c r="P23" s="46"/>
      <c r="Q23" s="32"/>
      <c r="R23" s="34">
        <f t="shared" si="7"/>
        <v>0</v>
      </c>
    </row>
    <row r="24" spans="1:20" ht="14.25" customHeight="1" outlineLevel="1" x14ac:dyDescent="0.25">
      <c r="A24" s="28" t="s">
        <v>30</v>
      </c>
      <c r="B24" s="106" t="s">
        <v>79</v>
      </c>
      <c r="C24" s="44"/>
      <c r="D24" s="45"/>
      <c r="E24" s="46"/>
      <c r="F24" s="46"/>
      <c r="G24" s="46"/>
      <c r="H24" s="70">
        <f t="shared" si="6"/>
        <v>0</v>
      </c>
      <c r="I24" s="45">
        <v>0.63</v>
      </c>
      <c r="J24" s="46">
        <v>0.63</v>
      </c>
      <c r="K24" s="46">
        <v>0.63</v>
      </c>
      <c r="L24" s="46">
        <v>0.63</v>
      </c>
      <c r="M24" s="33">
        <f t="shared" si="5"/>
        <v>2.52</v>
      </c>
      <c r="N24" s="45"/>
      <c r="O24" s="46"/>
      <c r="P24" s="46"/>
      <c r="Q24" s="32"/>
      <c r="R24" s="34">
        <f t="shared" si="7"/>
        <v>0</v>
      </c>
    </row>
    <row r="25" spans="1:20" ht="14.25" customHeight="1" x14ac:dyDescent="0.25">
      <c r="A25" s="28" t="s">
        <v>31</v>
      </c>
      <c r="B25" s="47" t="s">
        <v>237</v>
      </c>
      <c r="C25" s="44"/>
      <c r="D25" s="45"/>
      <c r="E25" s="46"/>
      <c r="F25" s="46"/>
      <c r="G25" s="46"/>
      <c r="H25" s="70">
        <f t="shared" si="6"/>
        <v>0</v>
      </c>
      <c r="I25" s="45"/>
      <c r="J25" s="46"/>
      <c r="K25" s="46">
        <v>115.63</v>
      </c>
      <c r="L25" s="46"/>
      <c r="M25" s="33">
        <f t="shared" si="5"/>
        <v>115.63</v>
      </c>
      <c r="N25" s="45"/>
      <c r="O25" s="46"/>
      <c r="P25" s="46">
        <v>77</v>
      </c>
      <c r="Q25" s="32"/>
      <c r="R25" s="34">
        <f t="shared" si="7"/>
        <v>77</v>
      </c>
    </row>
    <row r="26" spans="1:20" ht="14.25" customHeight="1" x14ac:dyDescent="0.25">
      <c r="A26" s="28" t="s">
        <v>32</v>
      </c>
      <c r="B26" s="23" t="s">
        <v>234</v>
      </c>
      <c r="C26" s="30">
        <f t="shared" ref="C26:R26" si="8">SUM(C27:C27)</f>
        <v>0</v>
      </c>
      <c r="D26" s="31">
        <f t="shared" si="8"/>
        <v>0</v>
      </c>
      <c r="E26" s="32">
        <f t="shared" si="8"/>
        <v>0</v>
      </c>
      <c r="F26" s="32">
        <f t="shared" si="8"/>
        <v>0</v>
      </c>
      <c r="G26" s="32">
        <f t="shared" si="8"/>
        <v>15</v>
      </c>
      <c r="H26" s="33">
        <f t="shared" si="8"/>
        <v>15</v>
      </c>
      <c r="I26" s="31">
        <f t="shared" si="8"/>
        <v>0</v>
      </c>
      <c r="J26" s="32">
        <f t="shared" si="8"/>
        <v>0</v>
      </c>
      <c r="K26" s="32">
        <f t="shared" si="8"/>
        <v>0</v>
      </c>
      <c r="L26" s="32">
        <f t="shared" si="8"/>
        <v>0</v>
      </c>
      <c r="M26" s="33">
        <f t="shared" si="8"/>
        <v>0</v>
      </c>
      <c r="N26" s="31">
        <f t="shared" si="8"/>
        <v>0</v>
      </c>
      <c r="O26" s="32">
        <f t="shared" si="8"/>
        <v>0</v>
      </c>
      <c r="P26" s="32">
        <f t="shared" si="8"/>
        <v>0</v>
      </c>
      <c r="Q26" s="32">
        <f t="shared" si="8"/>
        <v>0</v>
      </c>
      <c r="R26" s="33">
        <f t="shared" si="8"/>
        <v>0</v>
      </c>
      <c r="T26" s="108"/>
    </row>
    <row r="27" spans="1:20" ht="14.25" customHeight="1" x14ac:dyDescent="0.25">
      <c r="A27" s="28" t="s">
        <v>33</v>
      </c>
      <c r="B27" s="104" t="s">
        <v>231</v>
      </c>
      <c r="C27" s="44"/>
      <c r="D27" s="45"/>
      <c r="E27" s="46"/>
      <c r="F27" s="46"/>
      <c r="G27" s="46">
        <v>15</v>
      </c>
      <c r="H27" s="33">
        <f>SUM(D27:G27)</f>
        <v>15</v>
      </c>
      <c r="I27" s="45"/>
      <c r="J27" s="46"/>
      <c r="K27" s="46"/>
      <c r="L27" s="46"/>
      <c r="M27" s="33">
        <f t="shared" ref="M27" si="9">SUM(I27:L27)</f>
        <v>0</v>
      </c>
      <c r="N27" s="45"/>
      <c r="O27" s="46"/>
      <c r="P27" s="46"/>
      <c r="Q27" s="32"/>
      <c r="R27" s="34">
        <f>SUM(N27:Q27)</f>
        <v>0</v>
      </c>
    </row>
    <row r="28" spans="1:20" ht="14.25" customHeight="1" x14ac:dyDescent="0.25">
      <c r="A28" s="28" t="s">
        <v>34</v>
      </c>
      <c r="B28" s="23" t="s">
        <v>35</v>
      </c>
      <c r="C28" s="30">
        <f t="shared" ref="C28:R28" si="10">SUM(C29:C43)</f>
        <v>0</v>
      </c>
      <c r="D28" s="31">
        <f t="shared" si="10"/>
        <v>0</v>
      </c>
      <c r="E28" s="32">
        <f t="shared" si="10"/>
        <v>0</v>
      </c>
      <c r="F28" s="32">
        <f t="shared" si="10"/>
        <v>0</v>
      </c>
      <c r="G28" s="32">
        <f t="shared" si="10"/>
        <v>0</v>
      </c>
      <c r="H28" s="33">
        <f t="shared" si="10"/>
        <v>0</v>
      </c>
      <c r="I28" s="31">
        <f t="shared" si="10"/>
        <v>0</v>
      </c>
      <c r="J28" s="32">
        <f t="shared" si="10"/>
        <v>0</v>
      </c>
      <c r="K28" s="32">
        <f t="shared" si="10"/>
        <v>0</v>
      </c>
      <c r="L28" s="32">
        <f t="shared" si="10"/>
        <v>251.42999999999998</v>
      </c>
      <c r="M28" s="33">
        <f t="shared" si="10"/>
        <v>251.42999999999998</v>
      </c>
      <c r="N28" s="31">
        <f t="shared" si="10"/>
        <v>0</v>
      </c>
      <c r="O28" s="32">
        <f t="shared" si="10"/>
        <v>0</v>
      </c>
      <c r="P28" s="32">
        <f t="shared" si="10"/>
        <v>0</v>
      </c>
      <c r="Q28" s="32">
        <f t="shared" si="10"/>
        <v>0</v>
      </c>
      <c r="R28" s="33">
        <f t="shared" si="10"/>
        <v>0</v>
      </c>
      <c r="T28" s="27"/>
    </row>
    <row r="29" spans="1:20" s="55" customFormat="1" ht="48" customHeight="1" x14ac:dyDescent="0.25">
      <c r="A29" s="28" t="s">
        <v>36</v>
      </c>
      <c r="B29" s="102" t="s">
        <v>235</v>
      </c>
      <c r="C29" s="50"/>
      <c r="D29" s="51"/>
      <c r="E29" s="52"/>
      <c r="F29" s="53"/>
      <c r="G29" s="52"/>
      <c r="H29" s="34">
        <f>SUM(D29:G29)</f>
        <v>0</v>
      </c>
      <c r="I29" s="51"/>
      <c r="J29" s="52"/>
      <c r="K29" s="52"/>
      <c r="L29" s="52">
        <v>100.9</v>
      </c>
      <c r="M29" s="34">
        <f t="shared" ref="M29:M43" si="11">SUM(I29:L29)</f>
        <v>100.9</v>
      </c>
      <c r="N29" s="51"/>
      <c r="O29" s="52"/>
      <c r="P29" s="52"/>
      <c r="Q29" s="32"/>
      <c r="R29" s="34">
        <f>SUM(N29:Q29)</f>
        <v>0</v>
      </c>
      <c r="S29" s="54"/>
    </row>
    <row r="30" spans="1:20" s="55" customFormat="1" ht="14.25" customHeight="1" x14ac:dyDescent="0.25">
      <c r="A30" s="28" t="s">
        <v>39</v>
      </c>
      <c r="B30" s="103" t="s">
        <v>59</v>
      </c>
      <c r="C30" s="50"/>
      <c r="D30" s="51"/>
      <c r="E30" s="52"/>
      <c r="F30" s="53"/>
      <c r="G30" s="52"/>
      <c r="H30" s="34">
        <f t="shared" ref="H30:H38" si="12">SUM(D30:G30)</f>
        <v>0</v>
      </c>
      <c r="I30" s="51"/>
      <c r="J30" s="52"/>
      <c r="K30" s="52"/>
      <c r="L30" s="52">
        <v>4.68</v>
      </c>
      <c r="M30" s="34">
        <f t="shared" si="11"/>
        <v>4.68</v>
      </c>
      <c r="N30" s="51"/>
      <c r="O30" s="52"/>
      <c r="P30" s="52"/>
      <c r="Q30" s="32"/>
      <c r="R30" s="34">
        <f t="shared" ref="R30:R38" si="13">SUM(N30:Q30)</f>
        <v>0</v>
      </c>
      <c r="S30" s="54"/>
    </row>
    <row r="31" spans="1:20" s="55" customFormat="1" ht="14.25" customHeight="1" x14ac:dyDescent="0.25">
      <c r="A31" s="28" t="s">
        <v>192</v>
      </c>
      <c r="B31" s="104" t="s">
        <v>61</v>
      </c>
      <c r="C31" s="50"/>
      <c r="D31" s="51"/>
      <c r="E31" s="52"/>
      <c r="F31" s="53"/>
      <c r="G31" s="52"/>
      <c r="H31" s="34">
        <f t="shared" si="12"/>
        <v>0</v>
      </c>
      <c r="I31" s="51"/>
      <c r="J31" s="52"/>
      <c r="K31" s="52"/>
      <c r="L31" s="52">
        <v>2.85</v>
      </c>
      <c r="M31" s="34">
        <f t="shared" si="11"/>
        <v>2.85</v>
      </c>
      <c r="N31" s="51"/>
      <c r="O31" s="52"/>
      <c r="P31" s="52"/>
      <c r="Q31" s="32"/>
      <c r="R31" s="34">
        <f t="shared" si="13"/>
        <v>0</v>
      </c>
      <c r="S31" s="54"/>
    </row>
    <row r="32" spans="1:20" s="55" customFormat="1" ht="14.25" customHeight="1" x14ac:dyDescent="0.25">
      <c r="A32" s="28" t="s">
        <v>193</v>
      </c>
      <c r="B32" s="105" t="s">
        <v>236</v>
      </c>
      <c r="C32" s="50"/>
      <c r="D32" s="51"/>
      <c r="E32" s="52"/>
      <c r="F32" s="53"/>
      <c r="G32" s="52"/>
      <c r="H32" s="34">
        <f t="shared" si="12"/>
        <v>0</v>
      </c>
      <c r="I32" s="51"/>
      <c r="J32" s="52"/>
      <c r="K32" s="52"/>
      <c r="L32" s="52">
        <v>60.35</v>
      </c>
      <c r="M32" s="34">
        <f t="shared" si="11"/>
        <v>60.35</v>
      </c>
      <c r="N32" s="51"/>
      <c r="O32" s="52"/>
      <c r="P32" s="52"/>
      <c r="Q32" s="32"/>
      <c r="R32" s="34">
        <f t="shared" si="13"/>
        <v>0</v>
      </c>
      <c r="S32" s="54"/>
    </row>
    <row r="33" spans="1:20" s="55" customFormat="1" ht="14.25" customHeight="1" x14ac:dyDescent="0.25">
      <c r="A33" s="28" t="s">
        <v>194</v>
      </c>
      <c r="B33" s="106" t="s">
        <v>65</v>
      </c>
      <c r="C33" s="50"/>
      <c r="D33" s="51"/>
      <c r="E33" s="52"/>
      <c r="F33" s="53"/>
      <c r="G33" s="52"/>
      <c r="H33" s="34">
        <f t="shared" si="12"/>
        <v>0</v>
      </c>
      <c r="I33" s="51"/>
      <c r="J33" s="52"/>
      <c r="K33" s="52"/>
      <c r="L33" s="52">
        <v>12.81</v>
      </c>
      <c r="M33" s="34">
        <f t="shared" si="11"/>
        <v>12.81</v>
      </c>
      <c r="N33" s="51"/>
      <c r="O33" s="52"/>
      <c r="P33" s="52"/>
      <c r="Q33" s="32"/>
      <c r="R33" s="34">
        <f t="shared" si="13"/>
        <v>0</v>
      </c>
      <c r="S33" s="54"/>
    </row>
    <row r="34" spans="1:20" s="55" customFormat="1" ht="14.25" customHeight="1" x14ac:dyDescent="0.25">
      <c r="A34" s="28" t="s">
        <v>195</v>
      </c>
      <c r="B34" s="104" t="s">
        <v>67</v>
      </c>
      <c r="C34" s="50"/>
      <c r="D34" s="51"/>
      <c r="E34" s="52"/>
      <c r="F34" s="53"/>
      <c r="G34" s="52"/>
      <c r="H34" s="34">
        <f t="shared" si="12"/>
        <v>0</v>
      </c>
      <c r="I34" s="51"/>
      <c r="J34" s="52"/>
      <c r="K34" s="52"/>
      <c r="L34" s="52">
        <v>12.54</v>
      </c>
      <c r="M34" s="34">
        <f t="shared" si="11"/>
        <v>12.54</v>
      </c>
      <c r="N34" s="51"/>
      <c r="O34" s="52"/>
      <c r="P34" s="52"/>
      <c r="Q34" s="32"/>
      <c r="R34" s="34">
        <f t="shared" si="13"/>
        <v>0</v>
      </c>
      <c r="S34" s="54"/>
    </row>
    <row r="35" spans="1:20" s="55" customFormat="1" ht="14.25" customHeight="1" x14ac:dyDescent="0.25">
      <c r="A35" s="28" t="s">
        <v>196</v>
      </c>
      <c r="B35" s="106" t="s">
        <v>69</v>
      </c>
      <c r="C35" s="50"/>
      <c r="D35" s="51"/>
      <c r="E35" s="52"/>
      <c r="F35" s="53"/>
      <c r="G35" s="52"/>
      <c r="H35" s="34">
        <f t="shared" si="12"/>
        <v>0</v>
      </c>
      <c r="I35" s="51"/>
      <c r="J35" s="52"/>
      <c r="K35" s="52"/>
      <c r="L35" s="52">
        <v>18.04</v>
      </c>
      <c r="M35" s="34">
        <f t="shared" si="11"/>
        <v>18.04</v>
      </c>
      <c r="N35" s="51"/>
      <c r="O35" s="52"/>
      <c r="P35" s="52"/>
      <c r="Q35" s="32"/>
      <c r="R35" s="34">
        <f t="shared" si="13"/>
        <v>0</v>
      </c>
      <c r="S35" s="54"/>
    </row>
    <row r="36" spans="1:20" s="55" customFormat="1" ht="14.25" customHeight="1" x14ac:dyDescent="0.25">
      <c r="A36" s="28" t="s">
        <v>197</v>
      </c>
      <c r="B36" s="104" t="s">
        <v>71</v>
      </c>
      <c r="C36" s="50"/>
      <c r="D36" s="51"/>
      <c r="E36" s="52"/>
      <c r="F36" s="53"/>
      <c r="G36" s="52"/>
      <c r="H36" s="34">
        <f t="shared" si="12"/>
        <v>0</v>
      </c>
      <c r="I36" s="51"/>
      <c r="J36" s="52"/>
      <c r="K36" s="52"/>
      <c r="L36" s="52">
        <v>13.77</v>
      </c>
      <c r="M36" s="34">
        <f t="shared" si="11"/>
        <v>13.77</v>
      </c>
      <c r="N36" s="51"/>
      <c r="O36" s="52"/>
      <c r="P36" s="52"/>
      <c r="Q36" s="32"/>
      <c r="R36" s="34">
        <f t="shared" si="13"/>
        <v>0</v>
      </c>
      <c r="S36" s="54"/>
    </row>
    <row r="37" spans="1:20" s="55" customFormat="1" ht="14.25" customHeight="1" x14ac:dyDescent="0.25">
      <c r="A37" s="28" t="s">
        <v>198</v>
      </c>
      <c r="B37" s="104" t="s">
        <v>73</v>
      </c>
      <c r="C37" s="50"/>
      <c r="D37" s="51"/>
      <c r="E37" s="52"/>
      <c r="F37" s="53"/>
      <c r="G37" s="52"/>
      <c r="H37" s="34">
        <f t="shared" si="12"/>
        <v>0</v>
      </c>
      <c r="I37" s="51"/>
      <c r="J37" s="52"/>
      <c r="K37" s="52"/>
      <c r="L37" s="52">
        <v>8.2899999999999991</v>
      </c>
      <c r="M37" s="34">
        <f t="shared" si="11"/>
        <v>8.2899999999999991</v>
      </c>
      <c r="N37" s="51"/>
      <c r="O37" s="52"/>
      <c r="P37" s="52"/>
      <c r="Q37" s="32"/>
      <c r="R37" s="34">
        <f t="shared" si="13"/>
        <v>0</v>
      </c>
      <c r="S37" s="54"/>
    </row>
    <row r="38" spans="1:20" s="55" customFormat="1" ht="14.25" customHeight="1" x14ac:dyDescent="0.25">
      <c r="A38" s="28" t="s">
        <v>199</v>
      </c>
      <c r="B38" s="104" t="s">
        <v>75</v>
      </c>
      <c r="C38" s="50"/>
      <c r="D38" s="51"/>
      <c r="E38" s="52"/>
      <c r="F38" s="53"/>
      <c r="G38" s="52"/>
      <c r="H38" s="34">
        <f t="shared" si="12"/>
        <v>0</v>
      </c>
      <c r="I38" s="51"/>
      <c r="J38" s="52"/>
      <c r="K38" s="52"/>
      <c r="L38" s="52">
        <v>1.46</v>
      </c>
      <c r="M38" s="34">
        <f t="shared" si="11"/>
        <v>1.46</v>
      </c>
      <c r="N38" s="51"/>
      <c r="O38" s="52"/>
      <c r="P38" s="52"/>
      <c r="Q38" s="32"/>
      <c r="R38" s="34">
        <f t="shared" si="13"/>
        <v>0</v>
      </c>
      <c r="S38" s="54"/>
    </row>
    <row r="39" spans="1:20" s="55" customFormat="1" ht="14.25" customHeight="1" x14ac:dyDescent="0.25">
      <c r="A39" s="28" t="s">
        <v>200</v>
      </c>
      <c r="B39" s="105" t="s">
        <v>77</v>
      </c>
      <c r="C39" s="50"/>
      <c r="D39" s="51"/>
      <c r="E39" s="52"/>
      <c r="F39" s="52"/>
      <c r="G39" s="52"/>
      <c r="H39" s="34">
        <f t="shared" ref="H39:H43" si="14">SUM(D39:G39)</f>
        <v>0</v>
      </c>
      <c r="I39" s="51"/>
      <c r="J39" s="52"/>
      <c r="K39" s="52"/>
      <c r="L39" s="52">
        <v>2.1800000000000002</v>
      </c>
      <c r="M39" s="34">
        <f t="shared" si="11"/>
        <v>2.1800000000000002</v>
      </c>
      <c r="N39" s="51"/>
      <c r="O39" s="52"/>
      <c r="P39" s="52"/>
      <c r="Q39" s="32"/>
      <c r="R39" s="34">
        <f t="shared" ref="R39:R43" si="15">SUM(N39:Q39)</f>
        <v>0</v>
      </c>
      <c r="S39" s="54"/>
    </row>
    <row r="40" spans="1:20" s="55" customFormat="1" ht="14.25" customHeight="1" x14ac:dyDescent="0.25">
      <c r="A40" s="28" t="s">
        <v>201</v>
      </c>
      <c r="B40" s="106" t="s">
        <v>79</v>
      </c>
      <c r="C40" s="50"/>
      <c r="D40" s="51"/>
      <c r="E40" s="52"/>
      <c r="F40" s="52"/>
      <c r="G40" s="52"/>
      <c r="H40" s="34">
        <f t="shared" si="14"/>
        <v>0</v>
      </c>
      <c r="I40" s="51"/>
      <c r="J40" s="52"/>
      <c r="K40" s="52"/>
      <c r="L40" s="52">
        <v>1.2</v>
      </c>
      <c r="M40" s="34">
        <f t="shared" si="11"/>
        <v>1.2</v>
      </c>
      <c r="N40" s="51"/>
      <c r="O40" s="52"/>
      <c r="P40" s="52"/>
      <c r="Q40" s="32"/>
      <c r="R40" s="34">
        <f t="shared" si="15"/>
        <v>0</v>
      </c>
      <c r="S40" s="54"/>
    </row>
    <row r="41" spans="1:20" s="55" customFormat="1" ht="14.25" customHeight="1" x14ac:dyDescent="0.25">
      <c r="A41" s="28" t="s">
        <v>202</v>
      </c>
      <c r="B41" s="106" t="s">
        <v>226</v>
      </c>
      <c r="C41" s="50"/>
      <c r="D41" s="51"/>
      <c r="E41" s="52"/>
      <c r="F41" s="52"/>
      <c r="G41" s="52"/>
      <c r="H41" s="34">
        <f t="shared" si="14"/>
        <v>0</v>
      </c>
      <c r="I41" s="51"/>
      <c r="J41" s="52"/>
      <c r="K41" s="52"/>
      <c r="L41" s="52">
        <v>8.6</v>
      </c>
      <c r="M41" s="34">
        <f t="shared" si="11"/>
        <v>8.6</v>
      </c>
      <c r="N41" s="51"/>
      <c r="O41" s="52"/>
      <c r="P41" s="52"/>
      <c r="Q41" s="32"/>
      <c r="R41" s="34">
        <f t="shared" si="15"/>
        <v>0</v>
      </c>
      <c r="S41" s="54"/>
    </row>
    <row r="42" spans="1:20" s="55" customFormat="1" ht="14.25" customHeight="1" x14ac:dyDescent="0.25">
      <c r="A42" s="28" t="s">
        <v>221</v>
      </c>
      <c r="B42" s="104" t="s">
        <v>227</v>
      </c>
      <c r="C42" s="50"/>
      <c r="D42" s="51"/>
      <c r="E42" s="52"/>
      <c r="F42" s="52"/>
      <c r="G42" s="52"/>
      <c r="H42" s="34">
        <f t="shared" si="14"/>
        <v>0</v>
      </c>
      <c r="I42" s="51"/>
      <c r="J42" s="52"/>
      <c r="K42" s="52"/>
      <c r="L42" s="52">
        <v>0.84</v>
      </c>
      <c r="M42" s="34">
        <f t="shared" si="11"/>
        <v>0.84</v>
      </c>
      <c r="N42" s="51"/>
      <c r="O42" s="52"/>
      <c r="P42" s="52"/>
      <c r="Q42" s="32"/>
      <c r="R42" s="34">
        <f t="shared" si="15"/>
        <v>0</v>
      </c>
      <c r="S42" s="54"/>
    </row>
    <row r="43" spans="1:20" s="55" customFormat="1" ht="14.25" customHeight="1" x14ac:dyDescent="0.25">
      <c r="A43" s="28" t="s">
        <v>222</v>
      </c>
      <c r="B43" s="104" t="s">
        <v>228</v>
      </c>
      <c r="C43" s="50"/>
      <c r="D43" s="51"/>
      <c r="E43" s="52"/>
      <c r="F43" s="52"/>
      <c r="G43" s="52"/>
      <c r="H43" s="34">
        <f t="shared" si="14"/>
        <v>0</v>
      </c>
      <c r="I43" s="51"/>
      <c r="J43" s="52"/>
      <c r="K43" s="52"/>
      <c r="L43" s="52">
        <v>2.92</v>
      </c>
      <c r="M43" s="34">
        <f t="shared" si="11"/>
        <v>2.92</v>
      </c>
      <c r="N43" s="51"/>
      <c r="O43" s="52"/>
      <c r="P43" s="52"/>
      <c r="Q43" s="32"/>
      <c r="R43" s="34">
        <f t="shared" si="15"/>
        <v>0</v>
      </c>
      <c r="S43" s="54"/>
      <c r="T43" s="27"/>
    </row>
    <row r="44" spans="1:20" ht="14.25" customHeight="1" x14ac:dyDescent="0.25">
      <c r="A44" s="28" t="s">
        <v>41</v>
      </c>
      <c r="B44" s="23" t="s">
        <v>42</v>
      </c>
      <c r="C44" s="30">
        <f t="shared" ref="C44:R44" si="16">SUM(C45:C59)</f>
        <v>0</v>
      </c>
      <c r="D44" s="31">
        <f t="shared" si="16"/>
        <v>0</v>
      </c>
      <c r="E44" s="32">
        <f t="shared" si="16"/>
        <v>0</v>
      </c>
      <c r="F44" s="32">
        <f t="shared" si="16"/>
        <v>0</v>
      </c>
      <c r="G44" s="32">
        <f t="shared" si="16"/>
        <v>0</v>
      </c>
      <c r="H44" s="33">
        <f t="shared" si="16"/>
        <v>0</v>
      </c>
      <c r="I44" s="31">
        <f t="shared" si="16"/>
        <v>0</v>
      </c>
      <c r="J44" s="32">
        <f t="shared" si="16"/>
        <v>553.91</v>
      </c>
      <c r="K44" s="32">
        <f t="shared" si="16"/>
        <v>0</v>
      </c>
      <c r="L44" s="32">
        <f t="shared" si="16"/>
        <v>553.86</v>
      </c>
      <c r="M44" s="33">
        <f t="shared" si="16"/>
        <v>1107.77</v>
      </c>
      <c r="N44" s="31">
        <f t="shared" si="16"/>
        <v>0</v>
      </c>
      <c r="O44" s="32">
        <f t="shared" si="16"/>
        <v>0</v>
      </c>
      <c r="P44" s="32">
        <f t="shared" si="16"/>
        <v>0</v>
      </c>
      <c r="Q44" s="32">
        <f t="shared" si="16"/>
        <v>0</v>
      </c>
      <c r="R44" s="33">
        <f t="shared" si="16"/>
        <v>0</v>
      </c>
      <c r="T44" s="27"/>
    </row>
    <row r="45" spans="1:20" ht="48.75" customHeight="1" x14ac:dyDescent="0.25">
      <c r="A45" s="28" t="s">
        <v>43</v>
      </c>
      <c r="B45" s="102" t="s">
        <v>235</v>
      </c>
      <c r="C45" s="50"/>
      <c r="D45" s="51"/>
      <c r="E45" s="52"/>
      <c r="F45" s="52"/>
      <c r="G45" s="52"/>
      <c r="H45" s="70">
        <f>SUM(D45:G45)</f>
        <v>0</v>
      </c>
      <c r="I45" s="51"/>
      <c r="J45" s="52">
        <v>222.28</v>
      </c>
      <c r="K45" s="52"/>
      <c r="L45" s="52">
        <v>222.28</v>
      </c>
      <c r="M45" s="33">
        <f t="shared" ref="M45:M63" si="17">SUM(I45:L45)</f>
        <v>444.56</v>
      </c>
      <c r="N45" s="51"/>
      <c r="O45" s="52"/>
      <c r="P45" s="52"/>
      <c r="Q45" s="56"/>
      <c r="R45" s="34">
        <f>SUM(N45:Q45)</f>
        <v>0</v>
      </c>
    </row>
    <row r="46" spans="1:20" ht="14.25" customHeight="1" x14ac:dyDescent="0.25">
      <c r="A46" s="28" t="s">
        <v>44</v>
      </c>
      <c r="B46" s="103" t="s">
        <v>59</v>
      </c>
      <c r="C46" s="50"/>
      <c r="D46" s="51"/>
      <c r="E46" s="52"/>
      <c r="F46" s="52"/>
      <c r="G46" s="52"/>
      <c r="H46" s="70">
        <f t="shared" ref="H46:H59" si="18">SUM(D46:G46)</f>
        <v>0</v>
      </c>
      <c r="I46" s="51"/>
      <c r="J46" s="52">
        <v>10.3</v>
      </c>
      <c r="K46" s="52"/>
      <c r="L46" s="52">
        <v>10.3</v>
      </c>
      <c r="M46" s="33">
        <f t="shared" si="17"/>
        <v>20.6</v>
      </c>
      <c r="N46" s="51"/>
      <c r="O46" s="52"/>
      <c r="P46" s="52"/>
      <c r="Q46" s="56"/>
      <c r="R46" s="34">
        <f t="shared" ref="R46:R59" si="19">SUM(N46:Q46)</f>
        <v>0</v>
      </c>
    </row>
    <row r="47" spans="1:20" ht="14.25" customHeight="1" x14ac:dyDescent="0.25">
      <c r="A47" s="28" t="s">
        <v>203</v>
      </c>
      <c r="B47" s="104" t="s">
        <v>61</v>
      </c>
      <c r="C47" s="50"/>
      <c r="D47" s="51"/>
      <c r="E47" s="52"/>
      <c r="F47" s="52"/>
      <c r="G47" s="52"/>
      <c r="H47" s="70">
        <f t="shared" si="18"/>
        <v>0</v>
      </c>
      <c r="I47" s="51"/>
      <c r="J47" s="52">
        <v>6.27</v>
      </c>
      <c r="K47" s="52"/>
      <c r="L47" s="52">
        <v>6.27</v>
      </c>
      <c r="M47" s="33">
        <f t="shared" si="17"/>
        <v>12.54</v>
      </c>
      <c r="N47" s="51"/>
      <c r="O47" s="52"/>
      <c r="P47" s="52"/>
      <c r="Q47" s="56"/>
      <c r="R47" s="34">
        <f t="shared" si="19"/>
        <v>0</v>
      </c>
    </row>
    <row r="48" spans="1:20" ht="14.25" customHeight="1" x14ac:dyDescent="0.25">
      <c r="A48" s="28" t="s">
        <v>204</v>
      </c>
      <c r="B48" s="105" t="s">
        <v>63</v>
      </c>
      <c r="C48" s="50"/>
      <c r="D48" s="51"/>
      <c r="E48" s="52"/>
      <c r="F48" s="52"/>
      <c r="G48" s="52"/>
      <c r="H48" s="70">
        <f t="shared" si="18"/>
        <v>0</v>
      </c>
      <c r="I48" s="51"/>
      <c r="J48" s="52">
        <v>132.94</v>
      </c>
      <c r="K48" s="52"/>
      <c r="L48" s="52">
        <v>132.93</v>
      </c>
      <c r="M48" s="33">
        <f t="shared" si="17"/>
        <v>265.87</v>
      </c>
      <c r="N48" s="51"/>
      <c r="O48" s="52"/>
      <c r="P48" s="52"/>
      <c r="Q48" s="56"/>
      <c r="R48" s="34">
        <f t="shared" si="19"/>
        <v>0</v>
      </c>
    </row>
    <row r="49" spans="1:21" ht="14.25" customHeight="1" x14ac:dyDescent="0.25">
      <c r="A49" s="28" t="s">
        <v>205</v>
      </c>
      <c r="B49" s="106" t="s">
        <v>65</v>
      </c>
      <c r="C49" s="50"/>
      <c r="D49" s="51"/>
      <c r="E49" s="52"/>
      <c r="F49" s="52"/>
      <c r="G49" s="52"/>
      <c r="H49" s="70">
        <f t="shared" si="18"/>
        <v>0</v>
      </c>
      <c r="I49" s="51"/>
      <c r="J49" s="52">
        <v>28.21</v>
      </c>
      <c r="K49" s="52"/>
      <c r="L49" s="52">
        <v>28.21</v>
      </c>
      <c r="M49" s="33">
        <f t="shared" si="17"/>
        <v>56.42</v>
      </c>
      <c r="N49" s="51"/>
      <c r="O49" s="52"/>
      <c r="P49" s="52"/>
      <c r="Q49" s="56"/>
      <c r="R49" s="34">
        <f t="shared" si="19"/>
        <v>0</v>
      </c>
    </row>
    <row r="50" spans="1:21" ht="14.25" customHeight="1" x14ac:dyDescent="0.25">
      <c r="A50" s="28" t="s">
        <v>206</v>
      </c>
      <c r="B50" s="104" t="s">
        <v>67</v>
      </c>
      <c r="C50" s="50"/>
      <c r="D50" s="51"/>
      <c r="E50" s="52"/>
      <c r="F50" s="52"/>
      <c r="G50" s="52"/>
      <c r="H50" s="70">
        <f t="shared" si="18"/>
        <v>0</v>
      </c>
      <c r="I50" s="51"/>
      <c r="J50" s="52">
        <v>27.64</v>
      </c>
      <c r="K50" s="52"/>
      <c r="L50" s="52">
        <v>27.63</v>
      </c>
      <c r="M50" s="33">
        <f t="shared" si="17"/>
        <v>55.269999999999996</v>
      </c>
      <c r="N50" s="51"/>
      <c r="O50" s="52"/>
      <c r="P50" s="52"/>
      <c r="Q50" s="56"/>
      <c r="R50" s="34">
        <f t="shared" si="19"/>
        <v>0</v>
      </c>
    </row>
    <row r="51" spans="1:21" ht="14.25" customHeight="1" x14ac:dyDescent="0.25">
      <c r="A51" s="28" t="s">
        <v>207</v>
      </c>
      <c r="B51" s="106" t="s">
        <v>69</v>
      </c>
      <c r="C51" s="50"/>
      <c r="D51" s="51"/>
      <c r="E51" s="52"/>
      <c r="F51" s="52"/>
      <c r="G51" s="52"/>
      <c r="H51" s="70">
        <f t="shared" si="18"/>
        <v>0</v>
      </c>
      <c r="I51" s="51"/>
      <c r="J51" s="52">
        <v>39.75</v>
      </c>
      <c r="K51" s="52"/>
      <c r="L51" s="52">
        <v>39.75</v>
      </c>
      <c r="M51" s="33">
        <f t="shared" si="17"/>
        <v>79.5</v>
      </c>
      <c r="N51" s="51"/>
      <c r="O51" s="52"/>
      <c r="P51" s="52"/>
      <c r="Q51" s="56"/>
      <c r="R51" s="34">
        <f t="shared" si="19"/>
        <v>0</v>
      </c>
    </row>
    <row r="52" spans="1:21" ht="14.25" customHeight="1" x14ac:dyDescent="0.25">
      <c r="A52" s="28" t="s">
        <v>208</v>
      </c>
      <c r="B52" s="104" t="s">
        <v>71</v>
      </c>
      <c r="C52" s="50"/>
      <c r="D52" s="51"/>
      <c r="E52" s="52"/>
      <c r="F52" s="52"/>
      <c r="G52" s="52"/>
      <c r="H52" s="70">
        <f t="shared" si="18"/>
        <v>0</v>
      </c>
      <c r="I52" s="51"/>
      <c r="J52" s="52">
        <v>30.34</v>
      </c>
      <c r="K52" s="52"/>
      <c r="L52" s="52">
        <v>30.35</v>
      </c>
      <c r="M52" s="33">
        <f t="shared" si="17"/>
        <v>60.69</v>
      </c>
      <c r="N52" s="51"/>
      <c r="O52" s="52"/>
      <c r="P52" s="52"/>
      <c r="Q52" s="56"/>
      <c r="R52" s="34">
        <f t="shared" si="19"/>
        <v>0</v>
      </c>
    </row>
    <row r="53" spans="1:21" ht="14.25" customHeight="1" x14ac:dyDescent="0.25">
      <c r="A53" s="28" t="s">
        <v>209</v>
      </c>
      <c r="B53" s="104" t="s">
        <v>73</v>
      </c>
      <c r="C53" s="50"/>
      <c r="D53" s="51"/>
      <c r="E53" s="52"/>
      <c r="F53" s="52"/>
      <c r="G53" s="52"/>
      <c r="H53" s="70">
        <f t="shared" si="18"/>
        <v>0</v>
      </c>
      <c r="I53" s="51"/>
      <c r="J53" s="52">
        <v>18.260000000000002</v>
      </c>
      <c r="K53" s="52"/>
      <c r="L53" s="52">
        <v>18.25</v>
      </c>
      <c r="M53" s="33">
        <f t="shared" si="17"/>
        <v>36.510000000000005</v>
      </c>
      <c r="N53" s="51"/>
      <c r="O53" s="52"/>
      <c r="P53" s="52"/>
      <c r="Q53" s="56"/>
      <c r="R53" s="34">
        <f t="shared" si="19"/>
        <v>0</v>
      </c>
    </row>
    <row r="54" spans="1:21" ht="14.25" customHeight="1" x14ac:dyDescent="0.25">
      <c r="A54" s="28" t="s">
        <v>210</v>
      </c>
      <c r="B54" s="104" t="s">
        <v>75</v>
      </c>
      <c r="C54" s="50"/>
      <c r="D54" s="51"/>
      <c r="E54" s="52"/>
      <c r="F54" s="52"/>
      <c r="G54" s="52"/>
      <c r="H54" s="70">
        <f t="shared" si="18"/>
        <v>0</v>
      </c>
      <c r="I54" s="51"/>
      <c r="J54" s="52">
        <v>3.22</v>
      </c>
      <c r="K54" s="52"/>
      <c r="L54" s="52">
        <v>3.21</v>
      </c>
      <c r="M54" s="33">
        <f t="shared" si="17"/>
        <v>6.43</v>
      </c>
      <c r="N54" s="51"/>
      <c r="O54" s="52"/>
      <c r="P54" s="52"/>
      <c r="Q54" s="56"/>
      <c r="R54" s="34">
        <f t="shared" si="19"/>
        <v>0</v>
      </c>
    </row>
    <row r="55" spans="1:21" ht="14.25" customHeight="1" x14ac:dyDescent="0.25">
      <c r="A55" s="28" t="s">
        <v>211</v>
      </c>
      <c r="B55" s="105" t="s">
        <v>77</v>
      </c>
      <c r="C55" s="50"/>
      <c r="D55" s="51"/>
      <c r="E55" s="52"/>
      <c r="F55" s="52"/>
      <c r="G55" s="52"/>
      <c r="H55" s="70">
        <f t="shared" si="18"/>
        <v>0</v>
      </c>
      <c r="I55" s="51"/>
      <c r="J55" s="52">
        <v>4.8</v>
      </c>
      <c r="K55" s="52"/>
      <c r="L55" s="52">
        <v>4.8</v>
      </c>
      <c r="M55" s="33">
        <f t="shared" si="17"/>
        <v>9.6</v>
      </c>
      <c r="N55" s="51"/>
      <c r="O55" s="52"/>
      <c r="P55" s="52"/>
      <c r="Q55" s="56"/>
      <c r="R55" s="34">
        <f t="shared" si="19"/>
        <v>0</v>
      </c>
    </row>
    <row r="56" spans="1:21" ht="14.25" customHeight="1" x14ac:dyDescent="0.25">
      <c r="A56" s="28" t="s">
        <v>212</v>
      </c>
      <c r="B56" s="106" t="s">
        <v>79</v>
      </c>
      <c r="C56" s="50"/>
      <c r="D56" s="51"/>
      <c r="E56" s="52"/>
      <c r="F56" s="52"/>
      <c r="G56" s="52"/>
      <c r="H56" s="70">
        <f t="shared" si="18"/>
        <v>0</v>
      </c>
      <c r="I56" s="51"/>
      <c r="J56" s="52">
        <v>2.66</v>
      </c>
      <c r="K56" s="52"/>
      <c r="L56" s="52">
        <v>2.65</v>
      </c>
      <c r="M56" s="33">
        <f t="shared" si="17"/>
        <v>5.3100000000000005</v>
      </c>
      <c r="N56" s="51"/>
      <c r="O56" s="52"/>
      <c r="P56" s="52"/>
      <c r="Q56" s="56"/>
      <c r="R56" s="34">
        <f t="shared" si="19"/>
        <v>0</v>
      </c>
    </row>
    <row r="57" spans="1:21" ht="14.25" customHeight="1" x14ac:dyDescent="0.25">
      <c r="A57" s="28" t="s">
        <v>213</v>
      </c>
      <c r="B57" s="106" t="s">
        <v>226</v>
      </c>
      <c r="C57" s="50"/>
      <c r="D57" s="51"/>
      <c r="E57" s="52"/>
      <c r="F57" s="52"/>
      <c r="G57" s="52"/>
      <c r="H57" s="70">
        <f t="shared" si="18"/>
        <v>0</v>
      </c>
      <c r="I57" s="51"/>
      <c r="J57" s="52">
        <v>18.96</v>
      </c>
      <c r="K57" s="52"/>
      <c r="L57" s="52">
        <v>18.96</v>
      </c>
      <c r="M57" s="33">
        <f t="shared" si="17"/>
        <v>37.92</v>
      </c>
      <c r="N57" s="51"/>
      <c r="O57" s="52"/>
      <c r="P57" s="52"/>
      <c r="Q57" s="56"/>
      <c r="R57" s="34">
        <f t="shared" si="19"/>
        <v>0</v>
      </c>
    </row>
    <row r="58" spans="1:21" ht="14.25" customHeight="1" x14ac:dyDescent="0.25">
      <c r="A58" s="28" t="s">
        <v>223</v>
      </c>
      <c r="B58" s="104" t="s">
        <v>227</v>
      </c>
      <c r="C58" s="50"/>
      <c r="D58" s="51"/>
      <c r="E58" s="52"/>
      <c r="F58" s="52"/>
      <c r="G58" s="52"/>
      <c r="H58" s="70">
        <f t="shared" si="18"/>
        <v>0</v>
      </c>
      <c r="I58" s="51"/>
      <c r="J58" s="52">
        <v>1.85</v>
      </c>
      <c r="K58" s="52"/>
      <c r="L58" s="52">
        <v>1.84</v>
      </c>
      <c r="M58" s="33">
        <f t="shared" si="17"/>
        <v>3.6900000000000004</v>
      </c>
      <c r="N58" s="51"/>
      <c r="O58" s="52"/>
      <c r="P58" s="52"/>
      <c r="Q58" s="56"/>
      <c r="R58" s="34">
        <f t="shared" si="19"/>
        <v>0</v>
      </c>
    </row>
    <row r="59" spans="1:21" ht="14.25" customHeight="1" x14ac:dyDescent="0.25">
      <c r="A59" s="28" t="s">
        <v>224</v>
      </c>
      <c r="B59" s="104" t="s">
        <v>229</v>
      </c>
      <c r="C59" s="50"/>
      <c r="D59" s="51"/>
      <c r="E59" s="52"/>
      <c r="F59" s="52"/>
      <c r="G59" s="52"/>
      <c r="H59" s="70">
        <f t="shared" si="18"/>
        <v>0</v>
      </c>
      <c r="I59" s="51"/>
      <c r="J59" s="52">
        <v>6.43</v>
      </c>
      <c r="K59" s="52"/>
      <c r="L59" s="52">
        <v>6.43</v>
      </c>
      <c r="M59" s="33">
        <f t="shared" si="17"/>
        <v>12.86</v>
      </c>
      <c r="N59" s="51"/>
      <c r="O59" s="52"/>
      <c r="P59" s="52"/>
      <c r="Q59" s="56"/>
      <c r="R59" s="34">
        <f t="shared" si="19"/>
        <v>0</v>
      </c>
    </row>
    <row r="60" spans="1:21" ht="14.25" customHeight="1" x14ac:dyDescent="0.25">
      <c r="A60" s="57" t="s">
        <v>45</v>
      </c>
      <c r="B60" s="109" t="s">
        <v>225</v>
      </c>
      <c r="C60" s="50">
        <f t="shared" ref="C60:R60" si="20">SUM(C61:C63)</f>
        <v>0</v>
      </c>
      <c r="D60" s="51">
        <f t="shared" si="20"/>
        <v>0</v>
      </c>
      <c r="E60" s="52">
        <f t="shared" si="20"/>
        <v>0</v>
      </c>
      <c r="F60" s="52">
        <f t="shared" si="20"/>
        <v>299.94</v>
      </c>
      <c r="G60" s="52">
        <f t="shared" si="20"/>
        <v>310</v>
      </c>
      <c r="H60" s="58">
        <f t="shared" si="20"/>
        <v>609.94000000000005</v>
      </c>
      <c r="I60" s="51">
        <f t="shared" si="20"/>
        <v>0</v>
      </c>
      <c r="J60" s="52">
        <f t="shared" si="20"/>
        <v>0</v>
      </c>
      <c r="K60" s="52">
        <f t="shared" si="20"/>
        <v>121.58</v>
      </c>
      <c r="L60" s="52">
        <f t="shared" si="20"/>
        <v>0</v>
      </c>
      <c r="M60" s="58">
        <f t="shared" si="20"/>
        <v>121.58</v>
      </c>
      <c r="N60" s="51">
        <f t="shared" si="20"/>
        <v>0</v>
      </c>
      <c r="O60" s="52">
        <f t="shared" si="20"/>
        <v>0</v>
      </c>
      <c r="P60" s="52">
        <f t="shared" si="20"/>
        <v>81.400000000000006</v>
      </c>
      <c r="Q60" s="52">
        <f t="shared" si="20"/>
        <v>0</v>
      </c>
      <c r="R60" s="58">
        <f t="shared" si="20"/>
        <v>81.400000000000006</v>
      </c>
      <c r="T60" s="27"/>
    </row>
    <row r="61" spans="1:21" ht="14.25" customHeight="1" x14ac:dyDescent="0.25">
      <c r="A61" s="57" t="s">
        <v>46</v>
      </c>
      <c r="B61" s="59" t="s">
        <v>47</v>
      </c>
      <c r="C61" s="50"/>
      <c r="D61" s="51"/>
      <c r="E61" s="52"/>
      <c r="F61" s="52"/>
      <c r="G61" s="52"/>
      <c r="H61" s="33">
        <f>SUM(D61:G61)</f>
        <v>0</v>
      </c>
      <c r="I61" s="51"/>
      <c r="J61" s="52"/>
      <c r="K61" s="52"/>
      <c r="L61" s="52"/>
      <c r="M61" s="33">
        <f t="shared" si="17"/>
        <v>0</v>
      </c>
      <c r="N61" s="51"/>
      <c r="O61" s="52"/>
      <c r="P61" s="52"/>
      <c r="Q61" s="56"/>
      <c r="R61" s="34">
        <f>SUM(N61:Q61)</f>
        <v>0</v>
      </c>
    </row>
    <row r="62" spans="1:21" ht="32.25" customHeight="1" x14ac:dyDescent="0.25">
      <c r="A62" s="57" t="s">
        <v>48</v>
      </c>
      <c r="B62" s="60" t="s">
        <v>49</v>
      </c>
      <c r="C62" s="50"/>
      <c r="D62" s="51"/>
      <c r="E62" s="52"/>
      <c r="F62" s="52"/>
      <c r="G62" s="52"/>
      <c r="H62" s="33">
        <f t="shared" ref="H62:H63" si="21">SUM(D62:G62)</f>
        <v>0</v>
      </c>
      <c r="I62" s="51"/>
      <c r="J62" s="52"/>
      <c r="K62" s="52"/>
      <c r="L62" s="52"/>
      <c r="M62" s="33">
        <f t="shared" si="17"/>
        <v>0</v>
      </c>
      <c r="N62" s="51"/>
      <c r="O62" s="52"/>
      <c r="P62" s="52"/>
      <c r="Q62" s="56"/>
      <c r="R62" s="34">
        <f t="shared" ref="R62:R63" si="22">SUM(N62:Q62)</f>
        <v>0</v>
      </c>
    </row>
    <row r="63" spans="1:21" ht="14.25" customHeight="1" thickBot="1" x14ac:dyDescent="0.3">
      <c r="A63" s="57" t="s">
        <v>50</v>
      </c>
      <c r="B63" s="61" t="s">
        <v>40</v>
      </c>
      <c r="C63" s="50"/>
      <c r="D63" s="51"/>
      <c r="E63" s="52"/>
      <c r="F63" s="52">
        <v>299.94</v>
      </c>
      <c r="G63" s="52">
        <v>310</v>
      </c>
      <c r="H63" s="33">
        <f t="shared" si="21"/>
        <v>609.94000000000005</v>
      </c>
      <c r="I63" s="51"/>
      <c r="J63" s="52"/>
      <c r="K63" s="52">
        <v>121.58</v>
      </c>
      <c r="L63" s="52"/>
      <c r="M63" s="33">
        <f t="shared" si="17"/>
        <v>121.58</v>
      </c>
      <c r="N63" s="51"/>
      <c r="O63" s="52"/>
      <c r="P63" s="52">
        <v>81.400000000000006</v>
      </c>
      <c r="Q63" s="56"/>
      <c r="R63" s="34">
        <f t="shared" si="22"/>
        <v>81.400000000000006</v>
      </c>
    </row>
    <row r="64" spans="1:21" ht="14.25" customHeight="1" x14ac:dyDescent="0.25">
      <c r="A64" s="62" t="s">
        <v>51</v>
      </c>
      <c r="B64" s="63" t="s">
        <v>52</v>
      </c>
      <c r="C64" s="24">
        <f t="shared" ref="C64:R64" si="23">C65+C91</f>
        <v>0</v>
      </c>
      <c r="D64" s="64">
        <f t="shared" si="23"/>
        <v>7</v>
      </c>
      <c r="E64" s="65">
        <f t="shared" si="23"/>
        <v>448.45000000000005</v>
      </c>
      <c r="F64" s="65">
        <f t="shared" si="23"/>
        <v>196.63</v>
      </c>
      <c r="G64" s="65">
        <f t="shared" si="23"/>
        <v>219.86</v>
      </c>
      <c r="H64" s="111">
        <f t="shared" si="23"/>
        <v>871.94</v>
      </c>
      <c r="I64" s="64">
        <f t="shared" si="23"/>
        <v>609.47</v>
      </c>
      <c r="J64" s="65">
        <f t="shared" si="23"/>
        <v>741.16000000000008</v>
      </c>
      <c r="K64" s="65">
        <f t="shared" si="23"/>
        <v>505.26</v>
      </c>
      <c r="L64" s="65">
        <f t="shared" si="23"/>
        <v>487.8</v>
      </c>
      <c r="M64" s="111">
        <f t="shared" si="23"/>
        <v>2343.69</v>
      </c>
      <c r="N64" s="25">
        <f t="shared" si="23"/>
        <v>11.25</v>
      </c>
      <c r="O64" s="26">
        <f t="shared" si="23"/>
        <v>383.3</v>
      </c>
      <c r="P64" s="26">
        <f t="shared" si="23"/>
        <v>59.92</v>
      </c>
      <c r="Q64" s="26">
        <f t="shared" si="23"/>
        <v>7.65</v>
      </c>
      <c r="R64" s="110">
        <f t="shared" si="23"/>
        <v>462.12</v>
      </c>
      <c r="T64" s="27"/>
      <c r="U64" s="107"/>
    </row>
    <row r="65" spans="1:21" ht="14.25" customHeight="1" x14ac:dyDescent="0.25">
      <c r="A65" s="28" t="s">
        <v>53</v>
      </c>
      <c r="B65" s="112" t="s">
        <v>54</v>
      </c>
      <c r="C65" s="66">
        <f t="shared" ref="C65:R65" si="24">SUM(C66:C90)</f>
        <v>0</v>
      </c>
      <c r="D65" s="67">
        <f t="shared" si="24"/>
        <v>0</v>
      </c>
      <c r="E65" s="68">
        <f t="shared" si="24"/>
        <v>24.1</v>
      </c>
      <c r="F65" s="68">
        <f t="shared" si="24"/>
        <v>148.06</v>
      </c>
      <c r="G65" s="68">
        <f t="shared" si="24"/>
        <v>174.09</v>
      </c>
      <c r="H65" s="69">
        <f t="shared" si="24"/>
        <v>346.25000000000006</v>
      </c>
      <c r="I65" s="67">
        <f t="shared" si="24"/>
        <v>549.62</v>
      </c>
      <c r="J65" s="68">
        <f t="shared" si="24"/>
        <v>634.54000000000008</v>
      </c>
      <c r="K65" s="68">
        <f t="shared" si="24"/>
        <v>452.02</v>
      </c>
      <c r="L65" s="68">
        <f t="shared" si="24"/>
        <v>451.95</v>
      </c>
      <c r="M65" s="69">
        <f t="shared" si="24"/>
        <v>2088.13</v>
      </c>
      <c r="N65" s="67">
        <f t="shared" si="24"/>
        <v>0</v>
      </c>
      <c r="O65" s="68">
        <f t="shared" si="24"/>
        <v>134</v>
      </c>
      <c r="P65" s="68">
        <f t="shared" si="24"/>
        <v>10</v>
      </c>
      <c r="Q65" s="68">
        <f t="shared" si="24"/>
        <v>0</v>
      </c>
      <c r="R65" s="69">
        <f t="shared" si="24"/>
        <v>144</v>
      </c>
      <c r="T65" s="27"/>
    </row>
    <row r="66" spans="1:21" ht="14.25" customHeight="1" x14ac:dyDescent="0.25">
      <c r="A66" s="28" t="s">
        <v>55</v>
      </c>
      <c r="B66" s="47" t="s">
        <v>237</v>
      </c>
      <c r="C66" s="44"/>
      <c r="D66" s="45"/>
      <c r="E66" s="46"/>
      <c r="F66" s="46">
        <v>13</v>
      </c>
      <c r="G66" s="46">
        <v>116.41</v>
      </c>
      <c r="H66" s="70">
        <f t="shared" ref="H66:H86" si="25">SUM(D66:G66)</f>
        <v>129.41</v>
      </c>
      <c r="I66" s="45">
        <v>64.709999999999994</v>
      </c>
      <c r="J66" s="46">
        <v>64.7</v>
      </c>
      <c r="K66" s="46"/>
      <c r="L66" s="46"/>
      <c r="M66" s="70">
        <f t="shared" ref="M66:M90" si="26">SUM(I66:L66)</f>
        <v>129.41</v>
      </c>
      <c r="N66" s="45"/>
      <c r="O66" s="46"/>
      <c r="P66" s="46"/>
      <c r="Q66" s="56"/>
      <c r="R66" s="34">
        <f>SUM(N66:Q66)</f>
        <v>0</v>
      </c>
      <c r="T66" s="27"/>
    </row>
    <row r="67" spans="1:21" ht="14.25" customHeight="1" outlineLevel="1" x14ac:dyDescent="0.25">
      <c r="A67" s="71" t="s">
        <v>56</v>
      </c>
      <c r="B67" s="47" t="s">
        <v>238</v>
      </c>
      <c r="C67" s="44"/>
      <c r="D67" s="45"/>
      <c r="E67" s="46"/>
      <c r="F67" s="46">
        <v>8</v>
      </c>
      <c r="G67" s="46">
        <v>57.68</v>
      </c>
      <c r="H67" s="70">
        <f t="shared" si="25"/>
        <v>65.680000000000007</v>
      </c>
      <c r="I67" s="45">
        <v>32.840000000000003</v>
      </c>
      <c r="J67" s="46">
        <v>32.83</v>
      </c>
      <c r="K67" s="46"/>
      <c r="L67" s="46"/>
      <c r="M67" s="70">
        <f t="shared" si="26"/>
        <v>65.67</v>
      </c>
      <c r="N67" s="45"/>
      <c r="O67" s="46"/>
      <c r="P67" s="46"/>
      <c r="Q67" s="56"/>
      <c r="R67" s="34">
        <f t="shared" ref="R67:R90" si="27">SUM(N67:Q67)</f>
        <v>0</v>
      </c>
      <c r="T67" s="27"/>
      <c r="U67" s="72"/>
    </row>
    <row r="68" spans="1:21" ht="48.75" customHeight="1" outlineLevel="1" x14ac:dyDescent="0.25">
      <c r="A68" s="28" t="s">
        <v>57</v>
      </c>
      <c r="B68" s="102" t="s">
        <v>235</v>
      </c>
      <c r="C68" s="44"/>
      <c r="D68" s="45"/>
      <c r="E68" s="46"/>
      <c r="F68" s="46"/>
      <c r="G68" s="46"/>
      <c r="H68" s="70">
        <f t="shared" si="25"/>
        <v>0</v>
      </c>
      <c r="I68" s="45">
        <v>186.56</v>
      </c>
      <c r="J68" s="46">
        <v>186.56</v>
      </c>
      <c r="K68" s="46">
        <v>186.56</v>
      </c>
      <c r="L68" s="46">
        <v>186.55</v>
      </c>
      <c r="M68" s="70">
        <f t="shared" si="26"/>
        <v>746.23</v>
      </c>
      <c r="N68" s="45"/>
      <c r="O68" s="46"/>
      <c r="P68" s="46"/>
      <c r="Q68" s="56"/>
      <c r="R68" s="34">
        <f t="shared" si="27"/>
        <v>0</v>
      </c>
    </row>
    <row r="69" spans="1:21" ht="14.25" customHeight="1" outlineLevel="1" x14ac:dyDescent="0.25">
      <c r="A69" s="28" t="s">
        <v>58</v>
      </c>
      <c r="B69" s="103" t="s">
        <v>59</v>
      </c>
      <c r="C69" s="44"/>
      <c r="D69" s="45"/>
      <c r="E69" s="46"/>
      <c r="F69" s="46"/>
      <c r="G69" s="46"/>
      <c r="H69" s="70">
        <f t="shared" si="25"/>
        <v>0</v>
      </c>
      <c r="I69" s="45">
        <v>8.65</v>
      </c>
      <c r="J69" s="46">
        <v>8.64</v>
      </c>
      <c r="K69" s="46">
        <v>8.65</v>
      </c>
      <c r="L69" s="46">
        <v>8.64</v>
      </c>
      <c r="M69" s="70">
        <f t="shared" si="26"/>
        <v>34.58</v>
      </c>
      <c r="N69" s="45"/>
      <c r="O69" s="46"/>
      <c r="P69" s="46"/>
      <c r="Q69" s="56"/>
      <c r="R69" s="34">
        <f t="shared" si="27"/>
        <v>0</v>
      </c>
    </row>
    <row r="70" spans="1:21" ht="14.25" customHeight="1" outlineLevel="1" x14ac:dyDescent="0.25">
      <c r="A70" s="73" t="s">
        <v>60</v>
      </c>
      <c r="B70" s="104" t="s">
        <v>61</v>
      </c>
      <c r="C70" s="44"/>
      <c r="D70" s="45"/>
      <c r="E70" s="46"/>
      <c r="F70" s="46"/>
      <c r="G70" s="46"/>
      <c r="H70" s="70">
        <f t="shared" si="25"/>
        <v>0</v>
      </c>
      <c r="I70" s="45">
        <v>5.27</v>
      </c>
      <c r="J70" s="46">
        <v>5.26</v>
      </c>
      <c r="K70" s="46">
        <v>5.26</v>
      </c>
      <c r="L70" s="46">
        <v>5.26</v>
      </c>
      <c r="M70" s="70">
        <f t="shared" si="26"/>
        <v>21.049999999999997</v>
      </c>
      <c r="N70" s="45"/>
      <c r="O70" s="46"/>
      <c r="P70" s="46"/>
      <c r="Q70" s="56"/>
      <c r="R70" s="34">
        <f t="shared" si="27"/>
        <v>0</v>
      </c>
    </row>
    <row r="71" spans="1:21" ht="14.25" customHeight="1" outlineLevel="1" x14ac:dyDescent="0.25">
      <c r="A71" s="73" t="s">
        <v>62</v>
      </c>
      <c r="B71" s="105" t="s">
        <v>63</v>
      </c>
      <c r="C71" s="44"/>
      <c r="D71" s="45"/>
      <c r="E71" s="46"/>
      <c r="F71" s="46"/>
      <c r="G71" s="46"/>
      <c r="H71" s="70">
        <f t="shared" si="25"/>
        <v>0</v>
      </c>
      <c r="I71" s="45">
        <v>111.58</v>
      </c>
      <c r="J71" s="46">
        <v>111.57</v>
      </c>
      <c r="K71" s="46">
        <v>111.57</v>
      </c>
      <c r="L71" s="46">
        <v>111.57</v>
      </c>
      <c r="M71" s="70">
        <f t="shared" si="26"/>
        <v>446.28999999999996</v>
      </c>
      <c r="N71" s="45"/>
      <c r="O71" s="46"/>
      <c r="P71" s="46"/>
      <c r="Q71" s="56"/>
      <c r="R71" s="34">
        <f t="shared" si="27"/>
        <v>0</v>
      </c>
    </row>
    <row r="72" spans="1:21" ht="14.25" customHeight="1" outlineLevel="1" x14ac:dyDescent="0.25">
      <c r="A72" s="73" t="s">
        <v>64</v>
      </c>
      <c r="B72" s="106" t="s">
        <v>65</v>
      </c>
      <c r="C72" s="44"/>
      <c r="D72" s="45"/>
      <c r="E72" s="46"/>
      <c r="F72" s="46"/>
      <c r="G72" s="46"/>
      <c r="H72" s="70">
        <f t="shared" si="25"/>
        <v>0</v>
      </c>
      <c r="I72" s="45">
        <v>23.68</v>
      </c>
      <c r="J72" s="46">
        <v>23.68</v>
      </c>
      <c r="K72" s="46">
        <v>23.68</v>
      </c>
      <c r="L72" s="46">
        <v>23.67</v>
      </c>
      <c r="M72" s="70">
        <f t="shared" si="26"/>
        <v>94.71</v>
      </c>
      <c r="N72" s="45"/>
      <c r="O72" s="46"/>
      <c r="P72" s="46"/>
      <c r="Q72" s="56"/>
      <c r="R72" s="34">
        <f t="shared" si="27"/>
        <v>0</v>
      </c>
    </row>
    <row r="73" spans="1:21" ht="14.25" customHeight="1" outlineLevel="1" x14ac:dyDescent="0.25">
      <c r="A73" s="73" t="s">
        <v>66</v>
      </c>
      <c r="B73" s="104" t="s">
        <v>67</v>
      </c>
      <c r="C73" s="44"/>
      <c r="D73" s="45"/>
      <c r="E73" s="46"/>
      <c r="F73" s="46"/>
      <c r="G73" s="46"/>
      <c r="H73" s="70">
        <f t="shared" si="25"/>
        <v>0</v>
      </c>
      <c r="I73" s="45">
        <v>23.2</v>
      </c>
      <c r="J73" s="46">
        <v>23.19</v>
      </c>
      <c r="K73" s="46">
        <v>23.19</v>
      </c>
      <c r="L73" s="46">
        <v>23.19</v>
      </c>
      <c r="M73" s="70">
        <f t="shared" si="26"/>
        <v>92.77</v>
      </c>
      <c r="N73" s="45"/>
      <c r="O73" s="46"/>
      <c r="P73" s="46"/>
      <c r="Q73" s="56"/>
      <c r="R73" s="34">
        <f t="shared" si="27"/>
        <v>0</v>
      </c>
    </row>
    <row r="74" spans="1:21" ht="14.25" customHeight="1" outlineLevel="1" x14ac:dyDescent="0.25">
      <c r="A74" s="73" t="s">
        <v>68</v>
      </c>
      <c r="B74" s="106" t="s">
        <v>69</v>
      </c>
      <c r="C74" s="44"/>
      <c r="D74" s="45"/>
      <c r="E74" s="46"/>
      <c r="F74" s="46"/>
      <c r="G74" s="46"/>
      <c r="H74" s="70">
        <f t="shared" si="25"/>
        <v>0</v>
      </c>
      <c r="I74" s="45">
        <v>33.369999999999997</v>
      </c>
      <c r="J74" s="46">
        <v>33.36</v>
      </c>
      <c r="K74" s="46">
        <v>33.36</v>
      </c>
      <c r="L74" s="46">
        <v>33.36</v>
      </c>
      <c r="M74" s="70">
        <f t="shared" si="26"/>
        <v>133.44999999999999</v>
      </c>
      <c r="N74" s="45"/>
      <c r="O74" s="46"/>
      <c r="P74" s="46"/>
      <c r="Q74" s="56"/>
      <c r="R74" s="34">
        <f t="shared" si="27"/>
        <v>0</v>
      </c>
    </row>
    <row r="75" spans="1:21" ht="14.25" customHeight="1" outlineLevel="1" x14ac:dyDescent="0.25">
      <c r="A75" s="73" t="s">
        <v>70</v>
      </c>
      <c r="B75" s="104" t="s">
        <v>71</v>
      </c>
      <c r="C75" s="44"/>
      <c r="D75" s="45"/>
      <c r="E75" s="46"/>
      <c r="F75" s="46"/>
      <c r="G75" s="46"/>
      <c r="H75" s="70">
        <f t="shared" si="25"/>
        <v>0</v>
      </c>
      <c r="I75" s="45">
        <v>25.47</v>
      </c>
      <c r="J75" s="46">
        <v>25.47</v>
      </c>
      <c r="K75" s="46">
        <v>25.47</v>
      </c>
      <c r="L75" s="46">
        <v>25.46</v>
      </c>
      <c r="M75" s="70">
        <f t="shared" si="26"/>
        <v>101.87</v>
      </c>
      <c r="N75" s="45"/>
      <c r="O75" s="46"/>
      <c r="P75" s="46"/>
      <c r="Q75" s="56"/>
      <c r="R75" s="34">
        <f t="shared" si="27"/>
        <v>0</v>
      </c>
    </row>
    <row r="76" spans="1:21" ht="14.25" customHeight="1" outlineLevel="1" x14ac:dyDescent="0.25">
      <c r="A76" s="73" t="s">
        <v>72</v>
      </c>
      <c r="B76" s="104" t="s">
        <v>73</v>
      </c>
      <c r="C76" s="44"/>
      <c r="D76" s="45"/>
      <c r="E76" s="46"/>
      <c r="F76" s="46"/>
      <c r="G76" s="46"/>
      <c r="H76" s="70">
        <f t="shared" si="25"/>
        <v>0</v>
      </c>
      <c r="I76" s="45">
        <v>15.33</v>
      </c>
      <c r="J76" s="46">
        <v>15.32</v>
      </c>
      <c r="K76" s="46">
        <v>15.32</v>
      </c>
      <c r="L76" s="46">
        <v>15.32</v>
      </c>
      <c r="M76" s="70">
        <f t="shared" si="26"/>
        <v>61.29</v>
      </c>
      <c r="N76" s="45"/>
      <c r="O76" s="46"/>
      <c r="P76" s="46"/>
      <c r="Q76" s="56"/>
      <c r="R76" s="34">
        <f t="shared" si="27"/>
        <v>0</v>
      </c>
    </row>
    <row r="77" spans="1:21" ht="14.25" customHeight="1" outlineLevel="1" x14ac:dyDescent="0.25">
      <c r="A77" s="73" t="s">
        <v>74</v>
      </c>
      <c r="B77" s="104" t="s">
        <v>75</v>
      </c>
      <c r="C77" s="44"/>
      <c r="D77" s="45"/>
      <c r="E77" s="46"/>
      <c r="F77" s="46"/>
      <c r="G77" s="46"/>
      <c r="H77" s="70">
        <f t="shared" si="25"/>
        <v>0</v>
      </c>
      <c r="I77" s="45">
        <v>2.7</v>
      </c>
      <c r="J77" s="46">
        <v>2.7</v>
      </c>
      <c r="K77" s="46">
        <v>2.7</v>
      </c>
      <c r="L77" s="46">
        <v>2.69</v>
      </c>
      <c r="M77" s="70">
        <f t="shared" si="26"/>
        <v>10.790000000000001</v>
      </c>
      <c r="N77" s="45"/>
      <c r="O77" s="46"/>
      <c r="P77" s="46"/>
      <c r="Q77" s="56"/>
      <c r="R77" s="34">
        <f t="shared" si="27"/>
        <v>0</v>
      </c>
    </row>
    <row r="78" spans="1:21" ht="14.25" customHeight="1" outlineLevel="1" x14ac:dyDescent="0.25">
      <c r="A78" s="73" t="s">
        <v>76</v>
      </c>
      <c r="B78" s="105" t="s">
        <v>77</v>
      </c>
      <c r="C78" s="44"/>
      <c r="D78" s="45"/>
      <c r="E78" s="46"/>
      <c r="F78" s="46"/>
      <c r="G78" s="46"/>
      <c r="H78" s="70">
        <f t="shared" si="25"/>
        <v>0</v>
      </c>
      <c r="I78" s="45">
        <v>4.03</v>
      </c>
      <c r="J78" s="46">
        <v>4.03</v>
      </c>
      <c r="K78" s="46">
        <v>4.03</v>
      </c>
      <c r="L78" s="46">
        <v>4.0199999999999996</v>
      </c>
      <c r="M78" s="70">
        <f t="shared" si="26"/>
        <v>16.11</v>
      </c>
      <c r="N78" s="45"/>
      <c r="O78" s="46"/>
      <c r="P78" s="46"/>
      <c r="Q78" s="56"/>
      <c r="R78" s="34">
        <f t="shared" si="27"/>
        <v>0</v>
      </c>
    </row>
    <row r="79" spans="1:21" ht="14.25" customHeight="1" outlineLevel="1" x14ac:dyDescent="0.25">
      <c r="A79" s="28" t="s">
        <v>78</v>
      </c>
      <c r="B79" s="106" t="s">
        <v>79</v>
      </c>
      <c r="C79" s="44"/>
      <c r="D79" s="45"/>
      <c r="E79" s="46"/>
      <c r="F79" s="46"/>
      <c r="G79" s="46"/>
      <c r="H79" s="70">
        <f t="shared" si="25"/>
        <v>0</v>
      </c>
      <c r="I79" s="45">
        <v>2.23</v>
      </c>
      <c r="J79" s="46">
        <v>2.23</v>
      </c>
      <c r="K79" s="46">
        <v>2.23</v>
      </c>
      <c r="L79" s="46">
        <v>2.2200000000000002</v>
      </c>
      <c r="M79" s="70">
        <f t="shared" si="26"/>
        <v>8.91</v>
      </c>
      <c r="N79" s="45"/>
      <c r="O79" s="46"/>
      <c r="P79" s="46"/>
      <c r="Q79" s="56"/>
      <c r="R79" s="34">
        <f t="shared" si="27"/>
        <v>0</v>
      </c>
    </row>
    <row r="80" spans="1:21" ht="14.25" customHeight="1" outlineLevel="1" x14ac:dyDescent="0.25">
      <c r="A80" s="28" t="s">
        <v>80</v>
      </c>
      <c r="B80" s="106" t="s">
        <v>226</v>
      </c>
      <c r="C80" s="44"/>
      <c r="D80" s="45"/>
      <c r="E80" s="46"/>
      <c r="F80" s="46">
        <v>63.65</v>
      </c>
      <c r="G80" s="46"/>
      <c r="H80" s="70">
        <f t="shared" si="25"/>
        <v>63.65</v>
      </c>
      <c r="I80" s="45"/>
      <c r="J80" s="46"/>
      <c r="K80" s="46"/>
      <c r="L80" s="46"/>
      <c r="M80" s="70">
        <f t="shared" si="26"/>
        <v>0</v>
      </c>
      <c r="N80" s="45"/>
      <c r="O80" s="46"/>
      <c r="P80" s="46"/>
      <c r="Q80" s="56"/>
      <c r="R80" s="34">
        <f t="shared" si="27"/>
        <v>0</v>
      </c>
    </row>
    <row r="81" spans="1:20" ht="14.25" customHeight="1" outlineLevel="1" x14ac:dyDescent="0.25">
      <c r="A81" s="28" t="s">
        <v>81</v>
      </c>
      <c r="B81" s="104" t="s">
        <v>227</v>
      </c>
      <c r="C81" s="44"/>
      <c r="D81" s="45"/>
      <c r="E81" s="46"/>
      <c r="F81" s="46">
        <v>6.19</v>
      </c>
      <c r="G81" s="46"/>
      <c r="H81" s="70">
        <f t="shared" si="25"/>
        <v>6.19</v>
      </c>
      <c r="I81" s="45"/>
      <c r="J81" s="46"/>
      <c r="K81" s="46"/>
      <c r="L81" s="46"/>
      <c r="M81" s="70">
        <f t="shared" si="26"/>
        <v>0</v>
      </c>
      <c r="N81" s="45"/>
      <c r="O81" s="46"/>
      <c r="P81" s="46"/>
      <c r="Q81" s="56"/>
      <c r="R81" s="34">
        <f t="shared" si="27"/>
        <v>0</v>
      </c>
    </row>
    <row r="82" spans="1:20" ht="14.25" customHeight="1" outlineLevel="1" x14ac:dyDescent="0.25">
      <c r="A82" s="28" t="s">
        <v>82</v>
      </c>
      <c r="B82" s="104" t="s">
        <v>228</v>
      </c>
      <c r="C82" s="44"/>
      <c r="D82" s="45"/>
      <c r="E82" s="46"/>
      <c r="F82" s="46"/>
      <c r="G82" s="46"/>
      <c r="H82" s="70">
        <f t="shared" si="25"/>
        <v>0</v>
      </c>
      <c r="I82" s="45">
        <v>10</v>
      </c>
      <c r="J82" s="46">
        <v>10</v>
      </c>
      <c r="K82" s="46">
        <v>10</v>
      </c>
      <c r="L82" s="46">
        <v>10</v>
      </c>
      <c r="M82" s="70">
        <f t="shared" si="26"/>
        <v>40</v>
      </c>
      <c r="N82" s="45"/>
      <c r="O82" s="46"/>
      <c r="P82" s="46"/>
      <c r="Q82" s="56"/>
      <c r="R82" s="34">
        <f t="shared" si="27"/>
        <v>0</v>
      </c>
    </row>
    <row r="83" spans="1:20" ht="14.25" customHeight="1" outlineLevel="1" x14ac:dyDescent="0.25">
      <c r="A83" s="73" t="s">
        <v>83</v>
      </c>
      <c r="B83" s="74" t="s">
        <v>84</v>
      </c>
      <c r="C83" s="44"/>
      <c r="D83" s="45"/>
      <c r="E83" s="46"/>
      <c r="F83" s="46">
        <v>14</v>
      </c>
      <c r="G83" s="46"/>
      <c r="H83" s="70">
        <f>SUM(D83:F83)</f>
        <v>14</v>
      </c>
      <c r="I83" s="45"/>
      <c r="J83" s="46"/>
      <c r="K83" s="46"/>
      <c r="L83" s="46"/>
      <c r="M83" s="70">
        <f t="shared" si="26"/>
        <v>0</v>
      </c>
      <c r="N83" s="45"/>
      <c r="O83" s="46"/>
      <c r="P83" s="46"/>
      <c r="Q83" s="56"/>
      <c r="R83" s="34">
        <f t="shared" si="27"/>
        <v>0</v>
      </c>
    </row>
    <row r="84" spans="1:20" ht="14.25" customHeight="1" outlineLevel="1" x14ac:dyDescent="0.25">
      <c r="A84" s="28" t="s">
        <v>85</v>
      </c>
      <c r="B84" s="48" t="s">
        <v>86</v>
      </c>
      <c r="C84" s="44"/>
      <c r="D84" s="45"/>
      <c r="E84" s="46">
        <v>15</v>
      </c>
      <c r="F84" s="46"/>
      <c r="G84" s="46"/>
      <c r="H84" s="70">
        <f>SUM(D84:F84)</f>
        <v>15</v>
      </c>
      <c r="I84" s="45"/>
      <c r="J84" s="46"/>
      <c r="K84" s="46"/>
      <c r="L84" s="46"/>
      <c r="M84" s="70">
        <f t="shared" si="26"/>
        <v>0</v>
      </c>
      <c r="N84" s="45"/>
      <c r="O84" s="46"/>
      <c r="P84" s="46"/>
      <c r="Q84" s="56"/>
      <c r="R84" s="34">
        <f t="shared" si="27"/>
        <v>0</v>
      </c>
    </row>
    <row r="85" spans="1:20" ht="30" customHeight="1" outlineLevel="1" x14ac:dyDescent="0.25">
      <c r="A85" s="28" t="s">
        <v>91</v>
      </c>
      <c r="B85" s="47" t="s">
        <v>87</v>
      </c>
      <c r="C85" s="44"/>
      <c r="D85" s="45"/>
      <c r="E85" s="46"/>
      <c r="F85" s="46"/>
      <c r="G85" s="46"/>
      <c r="H85" s="70">
        <f t="shared" si="25"/>
        <v>0</v>
      </c>
      <c r="I85" s="45"/>
      <c r="J85" s="46">
        <v>55</v>
      </c>
      <c r="K85" s="46"/>
      <c r="L85" s="46"/>
      <c r="M85" s="70">
        <f t="shared" si="26"/>
        <v>55</v>
      </c>
      <c r="N85" s="45"/>
      <c r="O85" s="46"/>
      <c r="P85" s="46"/>
      <c r="Q85" s="56"/>
      <c r="R85" s="34">
        <f t="shared" si="27"/>
        <v>0</v>
      </c>
    </row>
    <row r="86" spans="1:20" ht="30" customHeight="1" outlineLevel="1" x14ac:dyDescent="0.25">
      <c r="A86" s="28" t="s">
        <v>93</v>
      </c>
      <c r="B86" s="47" t="s">
        <v>88</v>
      </c>
      <c r="C86" s="44"/>
      <c r="D86" s="45"/>
      <c r="E86" s="46"/>
      <c r="F86" s="46"/>
      <c r="G86" s="46"/>
      <c r="H86" s="70">
        <f t="shared" si="25"/>
        <v>0</v>
      </c>
      <c r="I86" s="45"/>
      <c r="J86" s="46"/>
      <c r="K86" s="46"/>
      <c r="L86" s="46"/>
      <c r="M86" s="70">
        <f t="shared" si="26"/>
        <v>0</v>
      </c>
      <c r="N86" s="45"/>
      <c r="O86" s="46">
        <v>114</v>
      </c>
      <c r="P86" s="46"/>
      <c r="Q86" s="56"/>
      <c r="R86" s="34">
        <f t="shared" si="27"/>
        <v>114</v>
      </c>
    </row>
    <row r="87" spans="1:20" ht="30" customHeight="1" outlineLevel="1" x14ac:dyDescent="0.25">
      <c r="A87" s="28" t="s">
        <v>214</v>
      </c>
      <c r="B87" s="47" t="s">
        <v>89</v>
      </c>
      <c r="C87" s="44"/>
      <c r="D87" s="45"/>
      <c r="E87" s="46"/>
      <c r="F87" s="46">
        <v>10</v>
      </c>
      <c r="G87" s="46"/>
      <c r="H87" s="70">
        <f>SUM(D87:F87)</f>
        <v>10</v>
      </c>
      <c r="I87" s="45"/>
      <c r="J87" s="46">
        <v>10</v>
      </c>
      <c r="K87" s="46"/>
      <c r="L87" s="46"/>
      <c r="M87" s="70">
        <f t="shared" si="26"/>
        <v>10</v>
      </c>
      <c r="N87" s="45"/>
      <c r="O87" s="46"/>
      <c r="P87" s="46">
        <v>10</v>
      </c>
      <c r="Q87" s="56"/>
      <c r="R87" s="34">
        <f t="shared" si="27"/>
        <v>10</v>
      </c>
    </row>
    <row r="88" spans="1:20" ht="36" customHeight="1" outlineLevel="1" x14ac:dyDescent="0.25">
      <c r="A88" s="28" t="s">
        <v>215</v>
      </c>
      <c r="B88" s="77" t="s">
        <v>217</v>
      </c>
      <c r="C88" s="44"/>
      <c r="D88" s="45"/>
      <c r="E88" s="46">
        <v>9.1</v>
      </c>
      <c r="F88" s="46"/>
      <c r="G88" s="46"/>
      <c r="H88" s="70">
        <f>SUM(D88:F88)</f>
        <v>9.1</v>
      </c>
      <c r="I88" s="45"/>
      <c r="J88" s="46"/>
      <c r="K88" s="46"/>
      <c r="L88" s="46"/>
      <c r="M88" s="70">
        <f t="shared" si="26"/>
        <v>0</v>
      </c>
      <c r="N88" s="45"/>
      <c r="O88" s="46"/>
      <c r="P88" s="46"/>
      <c r="Q88" s="56"/>
      <c r="R88" s="34">
        <f t="shared" si="27"/>
        <v>0</v>
      </c>
    </row>
    <row r="89" spans="1:20" ht="30" customHeight="1" outlineLevel="1" x14ac:dyDescent="0.25">
      <c r="A89" s="28" t="s">
        <v>216</v>
      </c>
      <c r="B89" s="47" t="s">
        <v>90</v>
      </c>
      <c r="C89" s="44"/>
      <c r="D89" s="45"/>
      <c r="E89" s="46"/>
      <c r="F89" s="46">
        <v>13.22</v>
      </c>
      <c r="G89" s="46"/>
      <c r="H89" s="70">
        <f>SUM(D89:F89)</f>
        <v>13.22</v>
      </c>
      <c r="I89" s="45"/>
      <c r="J89" s="46"/>
      <c r="K89" s="46"/>
      <c r="L89" s="46"/>
      <c r="M89" s="70">
        <f t="shared" si="26"/>
        <v>0</v>
      </c>
      <c r="N89" s="45"/>
      <c r="O89" s="46"/>
      <c r="P89" s="46"/>
      <c r="Q89" s="56"/>
      <c r="R89" s="34">
        <f t="shared" si="27"/>
        <v>0</v>
      </c>
    </row>
    <row r="90" spans="1:20" ht="14.25" customHeight="1" outlineLevel="1" x14ac:dyDescent="0.25">
      <c r="A90" s="28" t="s">
        <v>218</v>
      </c>
      <c r="B90" s="48" t="s">
        <v>92</v>
      </c>
      <c r="C90" s="44"/>
      <c r="D90" s="45"/>
      <c r="E90" s="46"/>
      <c r="F90" s="46">
        <v>20</v>
      </c>
      <c r="G90" s="46"/>
      <c r="H90" s="70">
        <f>SUM(D90:F90)</f>
        <v>20</v>
      </c>
      <c r="I90" s="45"/>
      <c r="J90" s="46">
        <v>20</v>
      </c>
      <c r="K90" s="46"/>
      <c r="L90" s="46"/>
      <c r="M90" s="70">
        <f t="shared" si="26"/>
        <v>20</v>
      </c>
      <c r="N90" s="45"/>
      <c r="O90" s="46">
        <v>20</v>
      </c>
      <c r="P90" s="46"/>
      <c r="Q90" s="56"/>
      <c r="R90" s="34">
        <f t="shared" si="27"/>
        <v>20</v>
      </c>
    </row>
    <row r="91" spans="1:20" ht="14.25" customHeight="1" x14ac:dyDescent="0.25">
      <c r="A91" s="73" t="s">
        <v>94</v>
      </c>
      <c r="B91" s="113" t="s">
        <v>95</v>
      </c>
      <c r="C91" s="66">
        <f t="shared" ref="C91:R91" si="28">SUM(C92:C141)</f>
        <v>0</v>
      </c>
      <c r="D91" s="67">
        <f t="shared" si="28"/>
        <v>7</v>
      </c>
      <c r="E91" s="68">
        <f t="shared" si="28"/>
        <v>424.35</v>
      </c>
      <c r="F91" s="68">
        <f t="shared" si="28"/>
        <v>48.57</v>
      </c>
      <c r="G91" s="68">
        <f t="shared" si="28"/>
        <v>45.769999999999996</v>
      </c>
      <c r="H91" s="69">
        <f t="shared" si="28"/>
        <v>525.69000000000005</v>
      </c>
      <c r="I91" s="67">
        <f t="shared" si="28"/>
        <v>59.85</v>
      </c>
      <c r="J91" s="68">
        <f t="shared" si="28"/>
        <v>106.62</v>
      </c>
      <c r="K91" s="68">
        <f t="shared" si="28"/>
        <v>53.24</v>
      </c>
      <c r="L91" s="68">
        <f t="shared" si="28"/>
        <v>35.85</v>
      </c>
      <c r="M91" s="69">
        <f t="shared" si="28"/>
        <v>255.55999999999997</v>
      </c>
      <c r="N91" s="67">
        <f t="shared" si="28"/>
        <v>11.25</v>
      </c>
      <c r="O91" s="68">
        <f t="shared" si="28"/>
        <v>249.3</v>
      </c>
      <c r="P91" s="68">
        <f t="shared" si="28"/>
        <v>49.92</v>
      </c>
      <c r="Q91" s="68">
        <f t="shared" si="28"/>
        <v>7.65</v>
      </c>
      <c r="R91" s="69">
        <f t="shared" si="28"/>
        <v>318.12</v>
      </c>
      <c r="S91" s="75"/>
      <c r="T91" s="27"/>
    </row>
    <row r="92" spans="1:20" ht="14.25" customHeight="1" x14ac:dyDescent="0.25">
      <c r="A92" s="28" t="s">
        <v>96</v>
      </c>
      <c r="B92" s="48" t="s">
        <v>97</v>
      </c>
      <c r="C92" s="44"/>
      <c r="D92" s="45"/>
      <c r="E92" s="46">
        <v>20.62</v>
      </c>
      <c r="F92" s="46"/>
      <c r="G92" s="46"/>
      <c r="H92" s="70">
        <f>SUM(D92:G92)</f>
        <v>20.62</v>
      </c>
      <c r="I92" s="45"/>
      <c r="J92" s="46">
        <v>33.869999999999997</v>
      </c>
      <c r="K92" s="46"/>
      <c r="L92" s="46"/>
      <c r="M92" s="70">
        <f t="shared" ref="M92:M140" si="29">SUM(I92:L92)</f>
        <v>33.869999999999997</v>
      </c>
      <c r="N92" s="45"/>
      <c r="O92" s="46">
        <v>26.12</v>
      </c>
      <c r="P92" s="46"/>
      <c r="Q92" s="56"/>
      <c r="R92" s="34">
        <f t="shared" ref="R92:R140" si="30">SUM(N92:Q92)</f>
        <v>26.12</v>
      </c>
      <c r="S92" s="75"/>
    </row>
    <row r="93" spans="1:20" ht="14.25" customHeight="1" outlineLevel="1" x14ac:dyDescent="0.25">
      <c r="A93" s="28" t="s">
        <v>98</v>
      </c>
      <c r="B93" s="76" t="s">
        <v>99</v>
      </c>
      <c r="C93" s="44"/>
      <c r="D93" s="45"/>
      <c r="E93" s="46">
        <v>2.33</v>
      </c>
      <c r="F93" s="46"/>
      <c r="G93" s="46"/>
      <c r="H93" s="70">
        <f t="shared" ref="H93:H141" si="31">SUM(D93:G93)</f>
        <v>2.33</v>
      </c>
      <c r="I93" s="45"/>
      <c r="J93" s="46">
        <v>2.33</v>
      </c>
      <c r="K93" s="46"/>
      <c r="L93" s="46"/>
      <c r="M93" s="70">
        <f t="shared" si="29"/>
        <v>2.33</v>
      </c>
      <c r="N93" s="45"/>
      <c r="O93" s="46">
        <v>2.33</v>
      </c>
      <c r="P93" s="46"/>
      <c r="Q93" s="56"/>
      <c r="R93" s="34">
        <f t="shared" si="30"/>
        <v>2.33</v>
      </c>
      <c r="S93" s="75"/>
    </row>
    <row r="94" spans="1:20" ht="14.25" customHeight="1" outlineLevel="1" x14ac:dyDescent="0.25">
      <c r="A94" s="49" t="s">
        <v>100</v>
      </c>
      <c r="B94" s="48" t="s">
        <v>101</v>
      </c>
      <c r="C94" s="44"/>
      <c r="D94" s="45">
        <v>1.5</v>
      </c>
      <c r="E94" s="46"/>
      <c r="F94" s="46"/>
      <c r="G94" s="46"/>
      <c r="H94" s="70">
        <f t="shared" si="31"/>
        <v>1.5</v>
      </c>
      <c r="I94" s="45">
        <v>1.5</v>
      </c>
      <c r="J94" s="46"/>
      <c r="K94" s="46"/>
      <c r="L94" s="46"/>
      <c r="M94" s="70">
        <f t="shared" si="29"/>
        <v>1.5</v>
      </c>
      <c r="N94" s="45">
        <v>1.5</v>
      </c>
      <c r="O94" s="46"/>
      <c r="P94" s="46"/>
      <c r="Q94" s="32"/>
      <c r="R94" s="34">
        <f t="shared" si="30"/>
        <v>1.5</v>
      </c>
      <c r="S94" s="75"/>
    </row>
    <row r="95" spans="1:20" ht="14.25" customHeight="1" outlineLevel="1" x14ac:dyDescent="0.25">
      <c r="A95" s="73" t="s">
        <v>102</v>
      </c>
      <c r="B95" s="74" t="s">
        <v>103</v>
      </c>
      <c r="C95" s="44"/>
      <c r="D95" s="45"/>
      <c r="E95" s="46">
        <v>0.4</v>
      </c>
      <c r="F95" s="46"/>
      <c r="G95" s="46"/>
      <c r="H95" s="70">
        <f t="shared" si="31"/>
        <v>0.4</v>
      </c>
      <c r="I95" s="45"/>
      <c r="J95" s="46">
        <v>0.75</v>
      </c>
      <c r="K95" s="46"/>
      <c r="L95" s="46"/>
      <c r="M95" s="70">
        <f t="shared" si="29"/>
        <v>0.75</v>
      </c>
      <c r="N95" s="45"/>
      <c r="O95" s="46">
        <v>0.4</v>
      </c>
      <c r="P95" s="46"/>
      <c r="Q95" s="32"/>
      <c r="R95" s="34">
        <f t="shared" si="30"/>
        <v>0.4</v>
      </c>
      <c r="S95" s="75"/>
    </row>
    <row r="96" spans="1:20" ht="14.25" customHeight="1" outlineLevel="1" x14ac:dyDescent="0.25">
      <c r="A96" s="49" t="s">
        <v>104</v>
      </c>
      <c r="B96" s="74" t="s">
        <v>105</v>
      </c>
      <c r="C96" s="44"/>
      <c r="D96" s="45"/>
      <c r="E96" s="46"/>
      <c r="F96" s="46">
        <v>8.14</v>
      </c>
      <c r="G96" s="46"/>
      <c r="H96" s="70">
        <f t="shared" si="31"/>
        <v>8.14</v>
      </c>
      <c r="I96" s="45"/>
      <c r="J96" s="46"/>
      <c r="K96" s="46">
        <v>2.84</v>
      </c>
      <c r="L96" s="46"/>
      <c r="M96" s="70">
        <f t="shared" si="29"/>
        <v>2.84</v>
      </c>
      <c r="N96" s="45"/>
      <c r="O96" s="46"/>
      <c r="P96" s="46">
        <v>2.84</v>
      </c>
      <c r="Q96" s="32"/>
      <c r="R96" s="34">
        <f t="shared" si="30"/>
        <v>2.84</v>
      </c>
      <c r="S96" s="75"/>
    </row>
    <row r="97" spans="1:19" ht="14.25" customHeight="1" outlineLevel="1" x14ac:dyDescent="0.25">
      <c r="A97" s="73" t="s">
        <v>106</v>
      </c>
      <c r="B97" s="74" t="s">
        <v>107</v>
      </c>
      <c r="C97" s="44"/>
      <c r="D97" s="45"/>
      <c r="E97" s="46"/>
      <c r="F97" s="46"/>
      <c r="G97" s="46"/>
      <c r="H97" s="70">
        <f t="shared" si="31"/>
        <v>0</v>
      </c>
      <c r="I97" s="45"/>
      <c r="J97" s="46"/>
      <c r="K97" s="46"/>
      <c r="L97" s="46">
        <v>12.6</v>
      </c>
      <c r="M97" s="70">
        <f t="shared" si="29"/>
        <v>12.6</v>
      </c>
      <c r="N97" s="45"/>
      <c r="O97" s="46"/>
      <c r="P97" s="46"/>
      <c r="Q97" s="32"/>
      <c r="R97" s="34">
        <f t="shared" si="30"/>
        <v>0</v>
      </c>
      <c r="S97" s="75"/>
    </row>
    <row r="98" spans="1:19" ht="14.25" customHeight="1" outlineLevel="1" x14ac:dyDescent="0.25">
      <c r="A98" s="49" t="s">
        <v>108</v>
      </c>
      <c r="B98" s="77" t="s">
        <v>109</v>
      </c>
      <c r="C98" s="44"/>
      <c r="D98" s="45"/>
      <c r="E98" s="46"/>
      <c r="F98" s="46"/>
      <c r="G98" s="46">
        <v>3.4</v>
      </c>
      <c r="H98" s="70">
        <f t="shared" si="31"/>
        <v>3.4</v>
      </c>
      <c r="I98" s="45"/>
      <c r="J98" s="46"/>
      <c r="K98" s="46"/>
      <c r="L98" s="46">
        <v>3.4</v>
      </c>
      <c r="M98" s="70">
        <f t="shared" si="29"/>
        <v>3.4</v>
      </c>
      <c r="N98" s="45"/>
      <c r="O98" s="46"/>
      <c r="P98" s="46"/>
      <c r="Q98" s="56">
        <v>3.4</v>
      </c>
      <c r="R98" s="34">
        <f t="shared" si="30"/>
        <v>3.4</v>
      </c>
      <c r="S98" s="75"/>
    </row>
    <row r="99" spans="1:19" ht="14.25" customHeight="1" outlineLevel="1" x14ac:dyDescent="0.25">
      <c r="A99" s="73" t="s">
        <v>110</v>
      </c>
      <c r="B99" s="47" t="s">
        <v>111</v>
      </c>
      <c r="C99" s="44"/>
      <c r="D99" s="45"/>
      <c r="E99" s="46"/>
      <c r="F99" s="46"/>
      <c r="G99" s="46"/>
      <c r="H99" s="70">
        <f t="shared" si="31"/>
        <v>0</v>
      </c>
      <c r="I99" s="45"/>
      <c r="J99" s="46">
        <v>6.2</v>
      </c>
      <c r="K99" s="46"/>
      <c r="L99" s="46"/>
      <c r="M99" s="70">
        <f t="shared" si="29"/>
        <v>6.2</v>
      </c>
      <c r="N99" s="45"/>
      <c r="O99" s="46">
        <v>6.2</v>
      </c>
      <c r="P99" s="46"/>
      <c r="Q99" s="32"/>
      <c r="R99" s="34">
        <f t="shared" si="30"/>
        <v>6.2</v>
      </c>
      <c r="S99" s="75"/>
    </row>
    <row r="100" spans="1:19" ht="14.25" customHeight="1" outlineLevel="1" x14ac:dyDescent="0.25">
      <c r="A100" s="49" t="s">
        <v>112</v>
      </c>
      <c r="B100" s="47" t="s">
        <v>113</v>
      </c>
      <c r="C100" s="44"/>
      <c r="D100" s="45">
        <v>5.5</v>
      </c>
      <c r="E100" s="46"/>
      <c r="F100" s="46"/>
      <c r="G100" s="46"/>
      <c r="H100" s="70">
        <f t="shared" si="31"/>
        <v>5.5</v>
      </c>
      <c r="I100" s="45">
        <v>5.5</v>
      </c>
      <c r="J100" s="46"/>
      <c r="K100" s="46"/>
      <c r="L100" s="46"/>
      <c r="M100" s="70">
        <f t="shared" si="29"/>
        <v>5.5</v>
      </c>
      <c r="N100" s="45">
        <v>5.5</v>
      </c>
      <c r="O100" s="46"/>
      <c r="P100" s="46"/>
      <c r="Q100" s="56"/>
      <c r="R100" s="34">
        <f t="shared" si="30"/>
        <v>5.5</v>
      </c>
      <c r="S100" s="75"/>
    </row>
    <row r="101" spans="1:19" ht="14.25" customHeight="1" outlineLevel="1" x14ac:dyDescent="0.25">
      <c r="A101" s="28" t="s">
        <v>114</v>
      </c>
      <c r="B101" s="48" t="s">
        <v>115</v>
      </c>
      <c r="C101" s="44"/>
      <c r="D101" s="45"/>
      <c r="E101" s="46"/>
      <c r="F101" s="46">
        <v>6</v>
      </c>
      <c r="G101" s="46"/>
      <c r="H101" s="70">
        <f t="shared" si="31"/>
        <v>6</v>
      </c>
      <c r="I101" s="45"/>
      <c r="J101" s="46"/>
      <c r="K101" s="46">
        <v>6</v>
      </c>
      <c r="L101" s="46"/>
      <c r="M101" s="70">
        <f t="shared" si="29"/>
        <v>6</v>
      </c>
      <c r="N101" s="45"/>
      <c r="O101" s="46"/>
      <c r="P101" s="46">
        <v>6</v>
      </c>
      <c r="Q101" s="56"/>
      <c r="R101" s="34">
        <f t="shared" si="30"/>
        <v>6</v>
      </c>
      <c r="S101" s="75"/>
    </row>
    <row r="102" spans="1:19" ht="14.25" customHeight="1" outlineLevel="1" x14ac:dyDescent="0.25">
      <c r="A102" s="28" t="s">
        <v>116</v>
      </c>
      <c r="B102" s="48" t="s">
        <v>117</v>
      </c>
      <c r="C102" s="44"/>
      <c r="D102" s="45"/>
      <c r="E102" s="46"/>
      <c r="F102" s="46"/>
      <c r="G102" s="46"/>
      <c r="H102" s="70">
        <f t="shared" si="31"/>
        <v>0</v>
      </c>
      <c r="I102" s="45"/>
      <c r="J102" s="46"/>
      <c r="K102" s="46">
        <v>1</v>
      </c>
      <c r="L102" s="46"/>
      <c r="M102" s="70">
        <f t="shared" si="29"/>
        <v>1</v>
      </c>
      <c r="N102" s="45"/>
      <c r="O102" s="46"/>
      <c r="P102" s="46">
        <v>1</v>
      </c>
      <c r="Q102" s="56"/>
      <c r="R102" s="34">
        <f t="shared" si="30"/>
        <v>1</v>
      </c>
      <c r="S102" s="75"/>
    </row>
    <row r="103" spans="1:19" ht="14.25" customHeight="1" outlineLevel="1" x14ac:dyDescent="0.25">
      <c r="A103" s="28" t="s">
        <v>118</v>
      </c>
      <c r="B103" s="48" t="s">
        <v>119</v>
      </c>
      <c r="C103" s="44"/>
      <c r="D103" s="45"/>
      <c r="E103" s="46"/>
      <c r="F103" s="46"/>
      <c r="G103" s="46"/>
      <c r="H103" s="70">
        <f t="shared" si="31"/>
        <v>0</v>
      </c>
      <c r="I103" s="45"/>
      <c r="J103" s="46">
        <v>15</v>
      </c>
      <c r="K103" s="46"/>
      <c r="L103" s="46"/>
      <c r="M103" s="70">
        <f t="shared" si="29"/>
        <v>15</v>
      </c>
      <c r="N103" s="45"/>
      <c r="O103" s="46"/>
      <c r="P103" s="46"/>
      <c r="Q103" s="56"/>
      <c r="R103" s="34">
        <f t="shared" si="30"/>
        <v>0</v>
      </c>
      <c r="S103" s="75"/>
    </row>
    <row r="104" spans="1:19" ht="14.25" customHeight="1" outlineLevel="1" x14ac:dyDescent="0.25">
      <c r="A104" s="28" t="s">
        <v>120</v>
      </c>
      <c r="B104" s="48" t="s">
        <v>121</v>
      </c>
      <c r="C104" s="44"/>
      <c r="D104" s="45"/>
      <c r="E104" s="46"/>
      <c r="F104" s="46">
        <v>1</v>
      </c>
      <c r="G104" s="46"/>
      <c r="H104" s="70">
        <f t="shared" si="31"/>
        <v>1</v>
      </c>
      <c r="I104" s="45"/>
      <c r="J104" s="46"/>
      <c r="K104" s="46">
        <v>1</v>
      </c>
      <c r="L104" s="46"/>
      <c r="M104" s="70">
        <f t="shared" si="29"/>
        <v>1</v>
      </c>
      <c r="N104" s="45"/>
      <c r="O104" s="46"/>
      <c r="P104" s="46">
        <v>1</v>
      </c>
      <c r="Q104" s="56"/>
      <c r="R104" s="34">
        <f t="shared" si="30"/>
        <v>1</v>
      </c>
      <c r="S104" s="75"/>
    </row>
    <row r="105" spans="1:19" ht="14.25" customHeight="1" outlineLevel="1" x14ac:dyDescent="0.25">
      <c r="A105" s="28" t="s">
        <v>122</v>
      </c>
      <c r="B105" s="48" t="s">
        <v>123</v>
      </c>
      <c r="C105" s="44"/>
      <c r="D105" s="45"/>
      <c r="E105" s="46">
        <v>3</v>
      </c>
      <c r="F105" s="46"/>
      <c r="G105" s="46"/>
      <c r="H105" s="70">
        <f t="shared" si="31"/>
        <v>3</v>
      </c>
      <c r="I105" s="45"/>
      <c r="J105" s="46">
        <v>3</v>
      </c>
      <c r="K105" s="46"/>
      <c r="L105" s="46"/>
      <c r="M105" s="70">
        <f t="shared" si="29"/>
        <v>3</v>
      </c>
      <c r="N105" s="45"/>
      <c r="O105" s="46">
        <v>3</v>
      </c>
      <c r="P105" s="46"/>
      <c r="Q105" s="56"/>
      <c r="R105" s="34">
        <f t="shared" si="30"/>
        <v>3</v>
      </c>
      <c r="S105" s="75"/>
    </row>
    <row r="106" spans="1:19" ht="14.25" customHeight="1" outlineLevel="1" x14ac:dyDescent="0.25">
      <c r="A106" s="28" t="s">
        <v>124</v>
      </c>
      <c r="B106" s="48" t="s">
        <v>125</v>
      </c>
      <c r="C106" s="44"/>
      <c r="D106" s="45"/>
      <c r="E106" s="46"/>
      <c r="F106" s="46">
        <v>2.8</v>
      </c>
      <c r="G106" s="46"/>
      <c r="H106" s="70">
        <f t="shared" si="31"/>
        <v>2.8</v>
      </c>
      <c r="I106" s="45"/>
      <c r="J106" s="46"/>
      <c r="K106" s="46">
        <v>2.8</v>
      </c>
      <c r="L106" s="46"/>
      <c r="M106" s="70">
        <f t="shared" si="29"/>
        <v>2.8</v>
      </c>
      <c r="N106" s="45"/>
      <c r="O106" s="46"/>
      <c r="P106" s="46"/>
      <c r="Q106" s="56"/>
      <c r="R106" s="34">
        <f t="shared" si="30"/>
        <v>0</v>
      </c>
      <c r="S106" s="75"/>
    </row>
    <row r="107" spans="1:19" ht="14.25" customHeight="1" outlineLevel="1" x14ac:dyDescent="0.25">
      <c r="A107" s="28" t="s">
        <v>126</v>
      </c>
      <c r="B107" s="48" t="s">
        <v>38</v>
      </c>
      <c r="C107" s="44"/>
      <c r="D107" s="45"/>
      <c r="E107" s="46"/>
      <c r="F107" s="46">
        <v>9.75</v>
      </c>
      <c r="G107" s="46">
        <v>1.25</v>
      </c>
      <c r="H107" s="70">
        <f t="shared" si="31"/>
        <v>11</v>
      </c>
      <c r="I107" s="45">
        <v>1.25</v>
      </c>
      <c r="J107" s="46">
        <v>1.25</v>
      </c>
      <c r="K107" s="46">
        <v>1.25</v>
      </c>
      <c r="L107" s="46">
        <v>1.25</v>
      </c>
      <c r="M107" s="70">
        <f t="shared" si="29"/>
        <v>5</v>
      </c>
      <c r="N107" s="45">
        <v>1.25</v>
      </c>
      <c r="O107" s="46">
        <v>1.25</v>
      </c>
      <c r="P107" s="46">
        <v>1.25</v>
      </c>
      <c r="Q107" s="56">
        <v>1.25</v>
      </c>
      <c r="R107" s="34">
        <f t="shared" si="30"/>
        <v>5</v>
      </c>
      <c r="S107" s="75"/>
    </row>
    <row r="108" spans="1:19" ht="14.25" customHeight="1" outlineLevel="1" x14ac:dyDescent="0.25">
      <c r="A108" s="28" t="s">
        <v>127</v>
      </c>
      <c r="B108" s="48" t="s">
        <v>128</v>
      </c>
      <c r="C108" s="44"/>
      <c r="D108" s="45"/>
      <c r="E108" s="46">
        <v>1.5</v>
      </c>
      <c r="F108" s="46"/>
      <c r="G108" s="46"/>
      <c r="H108" s="70">
        <f t="shared" si="31"/>
        <v>1.5</v>
      </c>
      <c r="I108" s="45"/>
      <c r="J108" s="46"/>
      <c r="K108" s="46"/>
      <c r="L108" s="46"/>
      <c r="M108" s="70">
        <f t="shared" si="29"/>
        <v>0</v>
      </c>
      <c r="N108" s="45"/>
      <c r="O108" s="46"/>
      <c r="P108" s="46"/>
      <c r="Q108" s="56"/>
      <c r="R108" s="34">
        <f t="shared" si="30"/>
        <v>0</v>
      </c>
      <c r="S108" s="75"/>
    </row>
    <row r="109" spans="1:19" ht="14.25" customHeight="1" outlineLevel="1" x14ac:dyDescent="0.25">
      <c r="A109" s="28" t="s">
        <v>129</v>
      </c>
      <c r="B109" s="48" t="s">
        <v>130</v>
      </c>
      <c r="C109" s="44"/>
      <c r="D109" s="45"/>
      <c r="E109" s="46">
        <v>2.5</v>
      </c>
      <c r="F109" s="46"/>
      <c r="G109" s="46"/>
      <c r="H109" s="70">
        <f t="shared" si="31"/>
        <v>2.5</v>
      </c>
      <c r="I109" s="45"/>
      <c r="J109" s="46"/>
      <c r="K109" s="46"/>
      <c r="L109" s="46"/>
      <c r="M109" s="70">
        <f t="shared" si="29"/>
        <v>0</v>
      </c>
      <c r="N109" s="45"/>
      <c r="O109" s="46"/>
      <c r="P109" s="46"/>
      <c r="Q109" s="56"/>
      <c r="R109" s="34">
        <f t="shared" si="30"/>
        <v>0</v>
      </c>
      <c r="S109" s="75"/>
    </row>
    <row r="110" spans="1:19" ht="14.25" customHeight="1" outlineLevel="1" x14ac:dyDescent="0.25">
      <c r="A110" s="73" t="s">
        <v>131</v>
      </c>
      <c r="B110" s="48" t="s">
        <v>132</v>
      </c>
      <c r="C110" s="44"/>
      <c r="D110" s="45"/>
      <c r="E110" s="46"/>
      <c r="F110" s="46"/>
      <c r="G110" s="46"/>
      <c r="H110" s="70">
        <f t="shared" si="31"/>
        <v>0</v>
      </c>
      <c r="I110" s="45"/>
      <c r="J110" s="46">
        <v>2</v>
      </c>
      <c r="K110" s="46"/>
      <c r="L110" s="46"/>
      <c r="M110" s="70">
        <f t="shared" si="29"/>
        <v>2</v>
      </c>
      <c r="N110" s="45"/>
      <c r="O110" s="46"/>
      <c r="P110" s="46"/>
      <c r="Q110" s="56"/>
      <c r="R110" s="34">
        <f t="shared" si="30"/>
        <v>0</v>
      </c>
      <c r="S110" s="75"/>
    </row>
    <row r="111" spans="1:19" ht="14.25" customHeight="1" outlineLevel="1" x14ac:dyDescent="0.25">
      <c r="A111" s="28" t="s">
        <v>133</v>
      </c>
      <c r="B111" s="48" t="s">
        <v>37</v>
      </c>
      <c r="C111" s="44"/>
      <c r="D111" s="45"/>
      <c r="E111" s="46">
        <v>14</v>
      </c>
      <c r="F111" s="46">
        <v>3</v>
      </c>
      <c r="G111" s="46">
        <v>3</v>
      </c>
      <c r="H111" s="70">
        <f t="shared" si="31"/>
        <v>20</v>
      </c>
      <c r="I111" s="45">
        <v>3</v>
      </c>
      <c r="J111" s="46">
        <v>3</v>
      </c>
      <c r="K111" s="46">
        <v>3</v>
      </c>
      <c r="L111" s="46">
        <v>3</v>
      </c>
      <c r="M111" s="70">
        <f t="shared" si="29"/>
        <v>12</v>
      </c>
      <c r="N111" s="45">
        <v>3</v>
      </c>
      <c r="O111" s="46">
        <v>3</v>
      </c>
      <c r="P111" s="46">
        <v>3</v>
      </c>
      <c r="Q111" s="56">
        <v>3</v>
      </c>
      <c r="R111" s="34">
        <f t="shared" si="30"/>
        <v>12</v>
      </c>
      <c r="S111" s="75"/>
    </row>
    <row r="112" spans="1:19" ht="14.25" customHeight="1" outlineLevel="1" x14ac:dyDescent="0.25">
      <c r="A112" s="28" t="s">
        <v>134</v>
      </c>
      <c r="B112" s="48" t="s">
        <v>135</v>
      </c>
      <c r="C112" s="44"/>
      <c r="D112" s="45"/>
      <c r="E112" s="46"/>
      <c r="F112" s="46"/>
      <c r="G112" s="46"/>
      <c r="H112" s="70">
        <f t="shared" si="31"/>
        <v>0</v>
      </c>
      <c r="I112" s="45"/>
      <c r="J112" s="46">
        <v>6</v>
      </c>
      <c r="K112" s="46"/>
      <c r="L112" s="46"/>
      <c r="M112" s="70">
        <f t="shared" si="29"/>
        <v>6</v>
      </c>
      <c r="N112" s="45"/>
      <c r="O112" s="46"/>
      <c r="P112" s="46"/>
      <c r="Q112" s="56"/>
      <c r="R112" s="34">
        <f t="shared" si="30"/>
        <v>0</v>
      </c>
      <c r="S112" s="75"/>
    </row>
    <row r="113" spans="1:19" ht="14.25" customHeight="1" outlineLevel="1" x14ac:dyDescent="0.25">
      <c r="A113" s="28" t="s">
        <v>136</v>
      </c>
      <c r="B113" s="48" t="s">
        <v>137</v>
      </c>
      <c r="C113" s="44"/>
      <c r="D113" s="45"/>
      <c r="E113" s="46"/>
      <c r="F113" s="46"/>
      <c r="G113" s="46"/>
      <c r="H113" s="70">
        <f t="shared" si="31"/>
        <v>0</v>
      </c>
      <c r="I113" s="45"/>
      <c r="J113" s="46"/>
      <c r="K113" s="46"/>
      <c r="L113" s="46"/>
      <c r="M113" s="70">
        <f t="shared" si="29"/>
        <v>0</v>
      </c>
      <c r="N113" s="45"/>
      <c r="O113" s="46"/>
      <c r="P113" s="46">
        <v>2.5</v>
      </c>
      <c r="Q113" s="56"/>
      <c r="R113" s="34">
        <f t="shared" si="30"/>
        <v>2.5</v>
      </c>
      <c r="S113" s="75"/>
    </row>
    <row r="114" spans="1:19" ht="14.25" customHeight="1" outlineLevel="1" x14ac:dyDescent="0.25">
      <c r="A114" s="28" t="s">
        <v>138</v>
      </c>
      <c r="B114" s="48" t="s">
        <v>139</v>
      </c>
      <c r="C114" s="44"/>
      <c r="D114" s="45"/>
      <c r="E114" s="46"/>
      <c r="F114" s="46"/>
      <c r="G114" s="46"/>
      <c r="H114" s="70">
        <f t="shared" si="31"/>
        <v>0</v>
      </c>
      <c r="I114" s="45"/>
      <c r="J114" s="46">
        <v>0.5</v>
      </c>
      <c r="K114" s="46"/>
      <c r="L114" s="46"/>
      <c r="M114" s="70">
        <f t="shared" si="29"/>
        <v>0.5</v>
      </c>
      <c r="N114" s="45"/>
      <c r="O114" s="46"/>
      <c r="P114" s="46">
        <v>0.2</v>
      </c>
      <c r="Q114" s="56"/>
      <c r="R114" s="34">
        <f t="shared" si="30"/>
        <v>0.2</v>
      </c>
      <c r="S114" s="75"/>
    </row>
    <row r="115" spans="1:19" ht="14.25" customHeight="1" outlineLevel="1" x14ac:dyDescent="0.25">
      <c r="A115" s="28" t="s">
        <v>140</v>
      </c>
      <c r="B115" s="48" t="s">
        <v>141</v>
      </c>
      <c r="C115" s="44"/>
      <c r="D115" s="45"/>
      <c r="E115" s="46"/>
      <c r="F115" s="46"/>
      <c r="G115" s="46"/>
      <c r="H115" s="70">
        <f t="shared" si="31"/>
        <v>0</v>
      </c>
      <c r="I115" s="45">
        <v>0.6</v>
      </c>
      <c r="J115" s="46"/>
      <c r="K115" s="46"/>
      <c r="L115" s="46"/>
      <c r="M115" s="70">
        <f t="shared" si="29"/>
        <v>0.6</v>
      </c>
      <c r="N115" s="45"/>
      <c r="O115" s="46"/>
      <c r="P115" s="46"/>
      <c r="Q115" s="56"/>
      <c r="R115" s="34">
        <f t="shared" si="30"/>
        <v>0</v>
      </c>
      <c r="S115" s="75"/>
    </row>
    <row r="116" spans="1:19" ht="14.25" customHeight="1" outlineLevel="1" x14ac:dyDescent="0.25">
      <c r="A116" s="28" t="s">
        <v>142</v>
      </c>
      <c r="B116" s="48" t="s">
        <v>143</v>
      </c>
      <c r="C116" s="44"/>
      <c r="D116" s="45"/>
      <c r="E116" s="46">
        <v>2</v>
      </c>
      <c r="F116" s="46"/>
      <c r="G116" s="46"/>
      <c r="H116" s="70">
        <f t="shared" si="31"/>
        <v>2</v>
      </c>
      <c r="I116" s="45"/>
      <c r="J116" s="46">
        <v>2</v>
      </c>
      <c r="K116" s="46"/>
      <c r="L116" s="46"/>
      <c r="M116" s="70">
        <f t="shared" si="29"/>
        <v>2</v>
      </c>
      <c r="N116" s="45"/>
      <c r="O116" s="46">
        <v>2</v>
      </c>
      <c r="P116" s="46"/>
      <c r="Q116" s="56"/>
      <c r="R116" s="34">
        <f t="shared" si="30"/>
        <v>2</v>
      </c>
      <c r="S116" s="75"/>
    </row>
    <row r="117" spans="1:19" ht="14.25" customHeight="1" outlineLevel="1" x14ac:dyDescent="0.25">
      <c r="A117" s="28" t="s">
        <v>144</v>
      </c>
      <c r="B117" s="48" t="s">
        <v>145</v>
      </c>
      <c r="C117" s="44"/>
      <c r="D117" s="45"/>
      <c r="E117" s="46"/>
      <c r="F117" s="46">
        <v>3</v>
      </c>
      <c r="G117" s="46"/>
      <c r="H117" s="70">
        <f t="shared" si="31"/>
        <v>3</v>
      </c>
      <c r="I117" s="45"/>
      <c r="J117" s="46"/>
      <c r="K117" s="46"/>
      <c r="L117" s="46"/>
      <c r="M117" s="70">
        <f t="shared" si="29"/>
        <v>0</v>
      </c>
      <c r="N117" s="45"/>
      <c r="O117" s="46"/>
      <c r="P117" s="46"/>
      <c r="Q117" s="56"/>
      <c r="R117" s="34">
        <f t="shared" si="30"/>
        <v>0</v>
      </c>
      <c r="S117" s="75"/>
    </row>
    <row r="118" spans="1:19" ht="14.25" customHeight="1" outlineLevel="1" x14ac:dyDescent="0.25">
      <c r="A118" s="28" t="s">
        <v>146</v>
      </c>
      <c r="B118" s="48" t="s">
        <v>147</v>
      </c>
      <c r="C118" s="44"/>
      <c r="D118" s="45"/>
      <c r="E118" s="46"/>
      <c r="F118" s="46">
        <v>1.5</v>
      </c>
      <c r="G118" s="46"/>
      <c r="H118" s="70">
        <f t="shared" si="31"/>
        <v>1.5</v>
      </c>
      <c r="I118" s="45"/>
      <c r="J118" s="46"/>
      <c r="K118" s="46"/>
      <c r="L118" s="46"/>
      <c r="M118" s="70">
        <f t="shared" si="29"/>
        <v>0</v>
      </c>
      <c r="N118" s="45"/>
      <c r="O118" s="46"/>
      <c r="P118" s="46"/>
      <c r="Q118" s="56"/>
      <c r="R118" s="34">
        <f t="shared" si="30"/>
        <v>0</v>
      </c>
      <c r="S118" s="75"/>
    </row>
    <row r="119" spans="1:19" ht="14.25" customHeight="1" outlineLevel="1" x14ac:dyDescent="0.25">
      <c r="A119" s="28" t="s">
        <v>148</v>
      </c>
      <c r="B119" s="48" t="s">
        <v>149</v>
      </c>
      <c r="C119" s="44"/>
      <c r="D119" s="45"/>
      <c r="E119" s="46"/>
      <c r="F119" s="46"/>
      <c r="G119" s="46"/>
      <c r="H119" s="70">
        <f t="shared" si="31"/>
        <v>0</v>
      </c>
      <c r="I119" s="45"/>
      <c r="J119" s="46"/>
      <c r="K119" s="46">
        <v>7</v>
      </c>
      <c r="L119" s="46"/>
      <c r="M119" s="70">
        <f t="shared" si="29"/>
        <v>7</v>
      </c>
      <c r="N119" s="45"/>
      <c r="O119" s="46"/>
      <c r="P119" s="46"/>
      <c r="Q119" s="56"/>
      <c r="R119" s="34">
        <f t="shared" si="30"/>
        <v>0</v>
      </c>
      <c r="S119" s="75"/>
    </row>
    <row r="120" spans="1:19" ht="14.25" customHeight="1" outlineLevel="1" x14ac:dyDescent="0.25">
      <c r="A120" s="28" t="s">
        <v>150</v>
      </c>
      <c r="B120" s="48" t="s">
        <v>151</v>
      </c>
      <c r="C120" s="44"/>
      <c r="D120" s="45"/>
      <c r="E120" s="46"/>
      <c r="F120" s="46">
        <v>2.25</v>
      </c>
      <c r="G120" s="46"/>
      <c r="H120" s="70">
        <f t="shared" si="31"/>
        <v>2.25</v>
      </c>
      <c r="I120" s="45"/>
      <c r="J120" s="46"/>
      <c r="K120" s="46">
        <v>2.25</v>
      </c>
      <c r="L120" s="46"/>
      <c r="M120" s="70">
        <f t="shared" si="29"/>
        <v>2.25</v>
      </c>
      <c r="N120" s="45"/>
      <c r="O120" s="46"/>
      <c r="P120" s="46"/>
      <c r="Q120" s="56"/>
      <c r="R120" s="34">
        <f t="shared" si="30"/>
        <v>0</v>
      </c>
      <c r="S120" s="75"/>
    </row>
    <row r="121" spans="1:19" ht="14.25" customHeight="1" outlineLevel="1" x14ac:dyDescent="0.25">
      <c r="A121" s="28" t="s">
        <v>152</v>
      </c>
      <c r="B121" s="48" t="s">
        <v>153</v>
      </c>
      <c r="C121" s="44"/>
      <c r="D121" s="45"/>
      <c r="E121" s="46">
        <v>42</v>
      </c>
      <c r="F121" s="46"/>
      <c r="G121" s="46"/>
      <c r="H121" s="70">
        <f t="shared" si="31"/>
        <v>42</v>
      </c>
      <c r="I121" s="45"/>
      <c r="J121" s="46"/>
      <c r="K121" s="46"/>
      <c r="L121" s="46"/>
      <c r="M121" s="70">
        <f t="shared" si="29"/>
        <v>0</v>
      </c>
      <c r="N121" s="45"/>
      <c r="O121" s="46"/>
      <c r="P121" s="46"/>
      <c r="Q121" s="56"/>
      <c r="R121" s="34">
        <f t="shared" si="30"/>
        <v>0</v>
      </c>
      <c r="S121" s="75"/>
    </row>
    <row r="122" spans="1:19" ht="14.25" customHeight="1" outlineLevel="1" x14ac:dyDescent="0.25">
      <c r="A122" s="28" t="s">
        <v>154</v>
      </c>
      <c r="B122" s="48" t="s">
        <v>155</v>
      </c>
      <c r="C122" s="44"/>
      <c r="D122" s="45"/>
      <c r="E122" s="46"/>
      <c r="F122" s="46"/>
      <c r="G122" s="46"/>
      <c r="H122" s="70">
        <f t="shared" si="31"/>
        <v>0</v>
      </c>
      <c r="I122" s="45"/>
      <c r="J122" s="46">
        <v>9.7200000000000006</v>
      </c>
      <c r="K122" s="46"/>
      <c r="L122" s="46"/>
      <c r="M122" s="70">
        <f t="shared" si="29"/>
        <v>9.7200000000000006</v>
      </c>
      <c r="N122" s="45"/>
      <c r="O122" s="46"/>
      <c r="P122" s="46"/>
      <c r="Q122" s="56"/>
      <c r="R122" s="34">
        <f t="shared" si="30"/>
        <v>0</v>
      </c>
      <c r="S122" s="75"/>
    </row>
    <row r="123" spans="1:19" ht="14.25" customHeight="1" outlineLevel="1" x14ac:dyDescent="0.25">
      <c r="A123" s="28" t="s">
        <v>156</v>
      </c>
      <c r="B123" s="48" t="s">
        <v>157</v>
      </c>
      <c r="C123" s="44"/>
      <c r="D123" s="45"/>
      <c r="E123" s="46"/>
      <c r="F123" s="46"/>
      <c r="G123" s="46"/>
      <c r="H123" s="70">
        <f t="shared" si="31"/>
        <v>0</v>
      </c>
      <c r="I123" s="45">
        <v>30</v>
      </c>
      <c r="J123" s="46"/>
      <c r="K123" s="46"/>
      <c r="L123" s="46"/>
      <c r="M123" s="70">
        <f t="shared" si="29"/>
        <v>30</v>
      </c>
      <c r="N123" s="45"/>
      <c r="O123" s="46"/>
      <c r="P123" s="46"/>
      <c r="Q123" s="56"/>
      <c r="R123" s="34">
        <f t="shared" si="30"/>
        <v>0</v>
      </c>
      <c r="S123" s="75"/>
    </row>
    <row r="124" spans="1:19" ht="14.25" customHeight="1" outlineLevel="1" x14ac:dyDescent="0.25">
      <c r="A124" s="28" t="s">
        <v>158</v>
      </c>
      <c r="B124" s="48" t="s">
        <v>159</v>
      </c>
      <c r="C124" s="44"/>
      <c r="D124" s="45"/>
      <c r="E124" s="46"/>
      <c r="F124" s="46"/>
      <c r="G124" s="46"/>
      <c r="H124" s="70">
        <f t="shared" si="31"/>
        <v>0</v>
      </c>
      <c r="I124" s="45"/>
      <c r="J124" s="46"/>
      <c r="K124" s="46">
        <v>10.72</v>
      </c>
      <c r="L124" s="46"/>
      <c r="M124" s="70">
        <f t="shared" si="29"/>
        <v>10.72</v>
      </c>
      <c r="N124" s="45"/>
      <c r="O124" s="46"/>
      <c r="P124" s="46"/>
      <c r="Q124" s="56"/>
      <c r="R124" s="34">
        <f t="shared" si="30"/>
        <v>0</v>
      </c>
      <c r="S124" s="75"/>
    </row>
    <row r="125" spans="1:19" ht="14.25" customHeight="1" outlineLevel="1" x14ac:dyDescent="0.25">
      <c r="A125" s="28" t="s">
        <v>160</v>
      </c>
      <c r="B125" s="48" t="s">
        <v>161</v>
      </c>
      <c r="C125" s="44"/>
      <c r="D125" s="45"/>
      <c r="E125" s="46"/>
      <c r="F125" s="46"/>
      <c r="G125" s="46"/>
      <c r="H125" s="70">
        <f t="shared" si="31"/>
        <v>0</v>
      </c>
      <c r="I125" s="45"/>
      <c r="J125" s="46"/>
      <c r="K125" s="46"/>
      <c r="L125" s="46"/>
      <c r="M125" s="70">
        <f t="shared" si="29"/>
        <v>0</v>
      </c>
      <c r="N125" s="45"/>
      <c r="O125" s="46"/>
      <c r="P125" s="46">
        <v>16.75</v>
      </c>
      <c r="Q125" s="56"/>
      <c r="R125" s="34">
        <f t="shared" si="30"/>
        <v>16.75</v>
      </c>
      <c r="S125" s="75"/>
    </row>
    <row r="126" spans="1:19" ht="14.25" customHeight="1" outlineLevel="1" x14ac:dyDescent="0.25">
      <c r="A126" s="28" t="s">
        <v>162</v>
      </c>
      <c r="B126" s="48" t="s">
        <v>163</v>
      </c>
      <c r="C126" s="44"/>
      <c r="D126" s="45"/>
      <c r="E126" s="46">
        <v>115</v>
      </c>
      <c r="F126" s="46"/>
      <c r="G126" s="46"/>
      <c r="H126" s="70">
        <f t="shared" si="31"/>
        <v>115</v>
      </c>
      <c r="I126" s="45"/>
      <c r="J126" s="46"/>
      <c r="K126" s="46"/>
      <c r="L126" s="46"/>
      <c r="M126" s="70">
        <f t="shared" si="29"/>
        <v>0</v>
      </c>
      <c r="N126" s="45"/>
      <c r="O126" s="46"/>
      <c r="P126" s="46"/>
      <c r="Q126" s="56"/>
      <c r="R126" s="34">
        <f t="shared" si="30"/>
        <v>0</v>
      </c>
      <c r="S126" s="75"/>
    </row>
    <row r="127" spans="1:19" ht="14.25" customHeight="1" outlineLevel="1" x14ac:dyDescent="0.25">
      <c r="A127" s="28" t="s">
        <v>164</v>
      </c>
      <c r="B127" s="48" t="s">
        <v>165</v>
      </c>
      <c r="C127" s="44"/>
      <c r="D127" s="45"/>
      <c r="E127" s="46">
        <v>187</v>
      </c>
      <c r="F127" s="46"/>
      <c r="G127" s="46"/>
      <c r="H127" s="70">
        <f t="shared" si="31"/>
        <v>187</v>
      </c>
      <c r="I127" s="45"/>
      <c r="J127" s="46"/>
      <c r="K127" s="46"/>
      <c r="L127" s="46"/>
      <c r="M127" s="70">
        <f t="shared" si="29"/>
        <v>0</v>
      </c>
      <c r="N127" s="45"/>
      <c r="O127" s="46"/>
      <c r="P127" s="46"/>
      <c r="Q127" s="56"/>
      <c r="R127" s="34">
        <f t="shared" si="30"/>
        <v>0</v>
      </c>
      <c r="S127" s="78"/>
    </row>
    <row r="128" spans="1:19" ht="30" customHeight="1" outlineLevel="1" x14ac:dyDescent="0.25">
      <c r="A128" s="28" t="s">
        <v>166</v>
      </c>
      <c r="B128" s="47" t="s">
        <v>167</v>
      </c>
      <c r="C128" s="44"/>
      <c r="D128" s="45"/>
      <c r="E128" s="46"/>
      <c r="F128" s="46">
        <v>2.75</v>
      </c>
      <c r="G128" s="46"/>
      <c r="H128" s="70">
        <f t="shared" si="31"/>
        <v>2.75</v>
      </c>
      <c r="I128" s="45"/>
      <c r="J128" s="46"/>
      <c r="K128" s="46"/>
      <c r="L128" s="46"/>
      <c r="M128" s="70">
        <f t="shared" si="29"/>
        <v>0</v>
      </c>
      <c r="N128" s="45"/>
      <c r="O128" s="46"/>
      <c r="P128" s="46"/>
      <c r="Q128" s="56"/>
      <c r="R128" s="34">
        <f t="shared" si="30"/>
        <v>0</v>
      </c>
      <c r="S128" s="78"/>
    </row>
    <row r="129" spans="1:19" ht="14.25" customHeight="1" outlineLevel="1" x14ac:dyDescent="0.25">
      <c r="A129" s="28" t="s">
        <v>168</v>
      </c>
      <c r="B129" s="48" t="s">
        <v>169</v>
      </c>
      <c r="C129" s="44"/>
      <c r="D129" s="45"/>
      <c r="E129" s="46"/>
      <c r="F129" s="46"/>
      <c r="G129" s="46"/>
      <c r="H129" s="70">
        <f t="shared" si="31"/>
        <v>0</v>
      </c>
      <c r="I129" s="45"/>
      <c r="J129" s="46"/>
      <c r="K129" s="46"/>
      <c r="L129" s="46"/>
      <c r="M129" s="70">
        <f t="shared" si="29"/>
        <v>0</v>
      </c>
      <c r="N129" s="45"/>
      <c r="O129" s="46">
        <v>40</v>
      </c>
      <c r="P129" s="46"/>
      <c r="Q129" s="56"/>
      <c r="R129" s="34">
        <f t="shared" si="30"/>
        <v>40</v>
      </c>
      <c r="S129" s="78"/>
    </row>
    <row r="130" spans="1:19" ht="14.25" customHeight="1" outlineLevel="1" x14ac:dyDescent="0.25">
      <c r="A130" s="28" t="s">
        <v>170</v>
      </c>
      <c r="B130" s="79" t="s">
        <v>171</v>
      </c>
      <c r="C130" s="80"/>
      <c r="D130" s="81"/>
      <c r="E130" s="82"/>
      <c r="F130" s="82">
        <v>5</v>
      </c>
      <c r="G130" s="82"/>
      <c r="H130" s="70">
        <f t="shared" si="31"/>
        <v>5</v>
      </c>
      <c r="I130" s="81"/>
      <c r="J130" s="82"/>
      <c r="K130" s="82"/>
      <c r="L130" s="82"/>
      <c r="M130" s="70">
        <f t="shared" si="29"/>
        <v>0</v>
      </c>
      <c r="N130" s="81"/>
      <c r="O130" s="82"/>
      <c r="P130" s="82"/>
      <c r="Q130" s="83"/>
      <c r="R130" s="34">
        <f t="shared" si="30"/>
        <v>0</v>
      </c>
      <c r="S130" s="78"/>
    </row>
    <row r="131" spans="1:19" ht="30" customHeight="1" outlineLevel="1" x14ac:dyDescent="0.25">
      <c r="A131" s="28" t="s">
        <v>182</v>
      </c>
      <c r="B131" s="84" t="s">
        <v>172</v>
      </c>
      <c r="C131" s="80"/>
      <c r="D131" s="81"/>
      <c r="E131" s="82"/>
      <c r="F131" s="82"/>
      <c r="G131" s="82"/>
      <c r="H131" s="70">
        <f t="shared" si="31"/>
        <v>0</v>
      </c>
      <c r="I131" s="81"/>
      <c r="J131" s="82"/>
      <c r="K131" s="82"/>
      <c r="L131" s="82"/>
      <c r="M131" s="70">
        <f t="shared" si="29"/>
        <v>0</v>
      </c>
      <c r="N131" s="81"/>
      <c r="O131" s="82">
        <v>120</v>
      </c>
      <c r="P131" s="82"/>
      <c r="Q131" s="83"/>
      <c r="R131" s="34">
        <f t="shared" si="30"/>
        <v>120</v>
      </c>
      <c r="S131" s="78"/>
    </row>
    <row r="132" spans="1:19" ht="14.25" customHeight="1" outlineLevel="1" x14ac:dyDescent="0.25">
      <c r="A132" s="28" t="s">
        <v>183</v>
      </c>
      <c r="B132" s="79" t="s">
        <v>173</v>
      </c>
      <c r="C132" s="80"/>
      <c r="D132" s="81"/>
      <c r="E132" s="82"/>
      <c r="F132" s="82"/>
      <c r="G132" s="82"/>
      <c r="H132" s="70">
        <f t="shared" si="31"/>
        <v>0</v>
      </c>
      <c r="I132" s="81"/>
      <c r="J132" s="82">
        <v>21</v>
      </c>
      <c r="K132" s="82"/>
      <c r="L132" s="82"/>
      <c r="M132" s="70">
        <f t="shared" si="29"/>
        <v>21</v>
      </c>
      <c r="N132" s="81"/>
      <c r="O132" s="82"/>
      <c r="P132" s="82"/>
      <c r="Q132" s="83"/>
      <c r="R132" s="34">
        <f t="shared" si="30"/>
        <v>0</v>
      </c>
    </row>
    <row r="133" spans="1:19" ht="14.25" customHeight="1" outlineLevel="1" x14ac:dyDescent="0.25">
      <c r="A133" s="28" t="s">
        <v>184</v>
      </c>
      <c r="B133" s="79" t="s">
        <v>174</v>
      </c>
      <c r="C133" s="80"/>
      <c r="D133" s="81"/>
      <c r="E133" s="82"/>
      <c r="F133" s="82"/>
      <c r="G133" s="82"/>
      <c r="H133" s="70">
        <f t="shared" si="31"/>
        <v>0</v>
      </c>
      <c r="I133" s="81"/>
      <c r="J133" s="82"/>
      <c r="K133" s="82">
        <v>12</v>
      </c>
      <c r="L133" s="82"/>
      <c r="M133" s="70">
        <f t="shared" si="29"/>
        <v>12</v>
      </c>
      <c r="N133" s="81"/>
      <c r="O133" s="82"/>
      <c r="P133" s="82">
        <v>12</v>
      </c>
      <c r="Q133" s="83"/>
      <c r="R133" s="34">
        <f t="shared" si="30"/>
        <v>12</v>
      </c>
    </row>
    <row r="134" spans="1:19" ht="14.25" customHeight="1" outlineLevel="1" x14ac:dyDescent="0.25">
      <c r="A134" s="28" t="s">
        <v>185</v>
      </c>
      <c r="B134" s="79" t="s">
        <v>175</v>
      </c>
      <c r="C134" s="80"/>
      <c r="D134" s="81"/>
      <c r="E134" s="82">
        <v>15</v>
      </c>
      <c r="F134" s="82"/>
      <c r="G134" s="82"/>
      <c r="H134" s="70">
        <f t="shared" si="31"/>
        <v>15</v>
      </c>
      <c r="I134" s="81"/>
      <c r="J134" s="82"/>
      <c r="K134" s="82"/>
      <c r="L134" s="82"/>
      <c r="M134" s="70">
        <f t="shared" si="29"/>
        <v>0</v>
      </c>
      <c r="N134" s="81"/>
      <c r="O134" s="82"/>
      <c r="P134" s="82"/>
      <c r="Q134" s="83"/>
      <c r="R134" s="34">
        <f t="shared" si="30"/>
        <v>0</v>
      </c>
    </row>
    <row r="135" spans="1:19" ht="14.25" customHeight="1" outlineLevel="1" x14ac:dyDescent="0.25">
      <c r="A135" s="28" t="s">
        <v>186</v>
      </c>
      <c r="B135" s="79" t="s">
        <v>176</v>
      </c>
      <c r="C135" s="80"/>
      <c r="D135" s="81"/>
      <c r="E135" s="82"/>
      <c r="F135" s="82"/>
      <c r="G135" s="82">
        <v>3.12</v>
      </c>
      <c r="H135" s="70">
        <f t="shared" si="31"/>
        <v>3.12</v>
      </c>
      <c r="I135" s="81"/>
      <c r="J135" s="82"/>
      <c r="K135" s="82"/>
      <c r="L135" s="82"/>
      <c r="M135" s="70">
        <f t="shared" si="29"/>
        <v>0</v>
      </c>
      <c r="N135" s="81"/>
      <c r="O135" s="82"/>
      <c r="P135" s="82"/>
      <c r="Q135" s="83"/>
      <c r="R135" s="34">
        <f t="shared" si="30"/>
        <v>0</v>
      </c>
    </row>
    <row r="136" spans="1:19" ht="14.25" customHeight="1" outlineLevel="1" x14ac:dyDescent="0.25">
      <c r="A136" s="28" t="s">
        <v>187</v>
      </c>
      <c r="B136" s="79" t="s">
        <v>177</v>
      </c>
      <c r="C136" s="80"/>
      <c r="D136" s="81"/>
      <c r="E136" s="82"/>
      <c r="F136" s="82"/>
      <c r="G136" s="82"/>
      <c r="H136" s="70">
        <f t="shared" si="31"/>
        <v>0</v>
      </c>
      <c r="I136" s="81">
        <v>18</v>
      </c>
      <c r="J136" s="82"/>
      <c r="K136" s="82"/>
      <c r="L136" s="82"/>
      <c r="M136" s="70">
        <f t="shared" si="29"/>
        <v>18</v>
      </c>
      <c r="N136" s="81"/>
      <c r="O136" s="82"/>
      <c r="P136" s="82"/>
      <c r="Q136" s="83"/>
      <c r="R136" s="34">
        <f t="shared" si="30"/>
        <v>0</v>
      </c>
    </row>
    <row r="137" spans="1:19" ht="30" customHeight="1" outlineLevel="1" x14ac:dyDescent="0.25">
      <c r="A137" s="28" t="s">
        <v>188</v>
      </c>
      <c r="B137" s="84" t="s">
        <v>178</v>
      </c>
      <c r="C137" s="80"/>
      <c r="D137" s="81"/>
      <c r="E137" s="82"/>
      <c r="F137" s="82"/>
      <c r="G137" s="82"/>
      <c r="H137" s="70">
        <f t="shared" si="31"/>
        <v>0</v>
      </c>
      <c r="I137" s="81"/>
      <c r="J137" s="82"/>
      <c r="K137" s="82"/>
      <c r="L137" s="82">
        <v>15.6</v>
      </c>
      <c r="M137" s="70">
        <f t="shared" si="29"/>
        <v>15.6</v>
      </c>
      <c r="N137" s="81"/>
      <c r="O137" s="82"/>
      <c r="P137" s="82"/>
      <c r="Q137" s="83"/>
      <c r="R137" s="34">
        <f t="shared" si="30"/>
        <v>0</v>
      </c>
    </row>
    <row r="138" spans="1:19" ht="14.25" customHeight="1" outlineLevel="1" x14ac:dyDescent="0.25">
      <c r="A138" s="28" t="s">
        <v>189</v>
      </c>
      <c r="B138" s="48" t="s">
        <v>179</v>
      </c>
      <c r="C138" s="80"/>
      <c r="D138" s="81"/>
      <c r="E138" s="82"/>
      <c r="F138" s="82"/>
      <c r="G138" s="82"/>
      <c r="H138" s="70">
        <f t="shared" si="31"/>
        <v>0</v>
      </c>
      <c r="I138" s="81"/>
      <c r="J138" s="82"/>
      <c r="K138" s="82"/>
      <c r="L138" s="82"/>
      <c r="M138" s="70">
        <f t="shared" si="29"/>
        <v>0</v>
      </c>
      <c r="N138" s="81"/>
      <c r="O138" s="82">
        <v>45</v>
      </c>
      <c r="P138" s="82"/>
      <c r="Q138" s="83"/>
      <c r="R138" s="34">
        <f t="shared" si="30"/>
        <v>45</v>
      </c>
    </row>
    <row r="139" spans="1:19" ht="33.75" customHeight="1" outlineLevel="1" x14ac:dyDescent="0.25">
      <c r="A139" s="28" t="s">
        <v>190</v>
      </c>
      <c r="B139" s="84" t="s">
        <v>180</v>
      </c>
      <c r="C139" s="80"/>
      <c r="D139" s="81"/>
      <c r="E139" s="82"/>
      <c r="F139" s="82">
        <v>3.38</v>
      </c>
      <c r="G139" s="82"/>
      <c r="H139" s="70">
        <f t="shared" si="31"/>
        <v>3.38</v>
      </c>
      <c r="I139" s="81"/>
      <c r="J139" s="82"/>
      <c r="K139" s="82">
        <v>3.38</v>
      </c>
      <c r="L139" s="82"/>
      <c r="M139" s="70">
        <f t="shared" si="29"/>
        <v>3.38</v>
      </c>
      <c r="N139" s="81"/>
      <c r="O139" s="82"/>
      <c r="P139" s="82">
        <v>3.38</v>
      </c>
      <c r="Q139" s="83"/>
      <c r="R139" s="34">
        <f t="shared" si="30"/>
        <v>3.38</v>
      </c>
    </row>
    <row r="140" spans="1:19" ht="19.5" customHeight="1" outlineLevel="1" x14ac:dyDescent="0.25">
      <c r="A140" s="28" t="s">
        <v>191</v>
      </c>
      <c r="B140" s="48" t="s">
        <v>219</v>
      </c>
      <c r="C140" s="80"/>
      <c r="D140" s="81"/>
      <c r="E140" s="82">
        <v>19</v>
      </c>
      <c r="F140" s="82"/>
      <c r="G140" s="82"/>
      <c r="H140" s="70">
        <f t="shared" si="31"/>
        <v>19</v>
      </c>
      <c r="I140" s="81"/>
      <c r="J140" s="82"/>
      <c r="K140" s="82"/>
      <c r="L140" s="82"/>
      <c r="M140" s="70">
        <f t="shared" si="29"/>
        <v>0</v>
      </c>
      <c r="N140" s="81"/>
      <c r="O140" s="82"/>
      <c r="P140" s="82"/>
      <c r="Q140" s="83"/>
      <c r="R140" s="34">
        <f t="shared" si="30"/>
        <v>0</v>
      </c>
    </row>
    <row r="141" spans="1:19" ht="42.75" customHeight="1" thickBot="1" x14ac:dyDescent="0.3">
      <c r="A141" s="114" t="s">
        <v>220</v>
      </c>
      <c r="B141" s="85" t="s">
        <v>181</v>
      </c>
      <c r="C141" s="86"/>
      <c r="D141" s="87"/>
      <c r="E141" s="88"/>
      <c r="F141" s="88"/>
      <c r="G141" s="89">
        <v>35</v>
      </c>
      <c r="H141" s="90">
        <f t="shared" si="31"/>
        <v>35</v>
      </c>
      <c r="I141" s="91"/>
      <c r="J141" s="89"/>
      <c r="K141" s="89"/>
      <c r="L141" s="89"/>
      <c r="M141" s="90">
        <f>SUM(I141:L141)</f>
        <v>0</v>
      </c>
      <c r="N141" s="91"/>
      <c r="O141" s="89"/>
      <c r="P141" s="89"/>
      <c r="Q141" s="92"/>
      <c r="R141" s="93">
        <f>SUM(N141:Q141)</f>
        <v>0</v>
      </c>
    </row>
    <row r="142" spans="1:19" ht="12.75" customHeight="1" x14ac:dyDescent="0.25">
      <c r="B142" s="94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</row>
    <row r="143" spans="1:19" s="96" customFormat="1" ht="12.75" customHeight="1" x14ac:dyDescent="0.25">
      <c r="B143" s="124" t="s">
        <v>233</v>
      </c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97"/>
    </row>
    <row r="144" spans="1:19" ht="12.75" customHeight="1" x14ac:dyDescent="0.2">
      <c r="B144" s="116"/>
      <c r="C144" s="116"/>
      <c r="D144" s="117"/>
      <c r="E144" s="117"/>
      <c r="F144" s="123"/>
      <c r="G144" s="123"/>
      <c r="H144" s="95"/>
      <c r="I144" s="95"/>
      <c r="J144" s="95"/>
      <c r="K144" s="95"/>
      <c r="L144" s="95"/>
      <c r="M144" s="95"/>
      <c r="N144" s="95"/>
      <c r="O144" s="95"/>
      <c r="P144" s="95"/>
    </row>
    <row r="145" spans="2:18" ht="12.75" customHeight="1" x14ac:dyDescent="0.25">
      <c r="B145" s="118"/>
      <c r="C145" s="119"/>
      <c r="D145" s="119"/>
      <c r="E145" s="119"/>
      <c r="F145" s="119"/>
      <c r="G145" s="119"/>
      <c r="H145" s="95"/>
      <c r="I145" s="95"/>
      <c r="J145" s="95"/>
      <c r="K145" s="95"/>
      <c r="L145" s="95"/>
      <c r="M145" s="95"/>
      <c r="N145" s="95"/>
      <c r="O145" s="95"/>
      <c r="P145" s="95"/>
    </row>
    <row r="146" spans="2:18" ht="12.75" customHeight="1" x14ac:dyDescent="0.25">
      <c r="C146" s="95"/>
      <c r="D146" s="95"/>
      <c r="E146" s="95"/>
      <c r="F146" s="95"/>
      <c r="G146" s="95"/>
      <c r="H146" s="107"/>
      <c r="I146" s="95"/>
      <c r="J146" s="95"/>
      <c r="K146" s="95"/>
      <c r="L146" s="95"/>
      <c r="M146" s="107"/>
      <c r="N146" s="95"/>
      <c r="O146" s="95"/>
      <c r="P146" s="95"/>
      <c r="R146" s="107"/>
    </row>
    <row r="147" spans="2:18" ht="12.75" customHeight="1" x14ac:dyDescent="0.25"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</row>
    <row r="148" spans="2:18" ht="12.75" customHeight="1" x14ac:dyDescent="0.25">
      <c r="C148" s="95"/>
      <c r="D148" s="98"/>
      <c r="E148" s="95"/>
      <c r="F148" s="99"/>
      <c r="G148" s="95"/>
      <c r="H148" s="100"/>
      <c r="I148" s="95"/>
      <c r="J148" s="95"/>
      <c r="K148" s="95"/>
      <c r="L148" s="95"/>
      <c r="M148" s="101"/>
      <c r="N148" s="95"/>
      <c r="O148" s="95"/>
      <c r="P148" s="95"/>
      <c r="R148" s="100"/>
    </row>
    <row r="149" spans="2:18" ht="12.75" customHeight="1" x14ac:dyDescent="0.25"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</row>
    <row r="150" spans="2:18" ht="12.75" customHeight="1" x14ac:dyDescent="0.25"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</row>
    <row r="151" spans="2:18" ht="12.75" customHeight="1" x14ac:dyDescent="0.25"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</row>
    <row r="152" spans="2:18" ht="12.75" customHeight="1" x14ac:dyDescent="0.25"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</row>
    <row r="153" spans="2:18" ht="12.75" customHeight="1" x14ac:dyDescent="0.25"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</row>
    <row r="154" spans="2:18" ht="12.75" customHeight="1" x14ac:dyDescent="0.25"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</row>
    <row r="155" spans="2:18" ht="12.75" customHeight="1" x14ac:dyDescent="0.25"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</row>
    <row r="156" spans="2:18" ht="12.75" customHeight="1" x14ac:dyDescent="0.25"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</row>
    <row r="157" spans="2:18" ht="12.75" customHeight="1" x14ac:dyDescent="0.25"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</row>
    <row r="158" spans="2:18" ht="12.75" customHeight="1" x14ac:dyDescent="0.25"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</row>
    <row r="159" spans="2:18" ht="12.75" customHeight="1" x14ac:dyDescent="0.25"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</row>
    <row r="160" spans="2:18" ht="12.75" customHeight="1" x14ac:dyDescent="0.25"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</row>
    <row r="161" spans="3:16" ht="12.75" customHeight="1" x14ac:dyDescent="0.25"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</row>
    <row r="162" spans="3:16" ht="12.75" customHeight="1" x14ac:dyDescent="0.25"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</row>
    <row r="163" spans="3:16" ht="12.75" customHeight="1" x14ac:dyDescent="0.25"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</row>
    <row r="164" spans="3:16" ht="12.75" customHeight="1" x14ac:dyDescent="0.25"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</row>
    <row r="165" spans="3:16" ht="12.75" customHeight="1" x14ac:dyDescent="0.25"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</row>
    <row r="166" spans="3:16" ht="12.75" customHeight="1" x14ac:dyDescent="0.25"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</row>
    <row r="167" spans="3:16" ht="12.75" customHeight="1" x14ac:dyDescent="0.25"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</row>
    <row r="168" spans="3:16" ht="12.75" customHeight="1" x14ac:dyDescent="0.25"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</row>
    <row r="169" spans="3:16" ht="12.75" customHeight="1" x14ac:dyDescent="0.25"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</row>
    <row r="170" spans="3:16" ht="12.75" customHeight="1" x14ac:dyDescent="0.25"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</row>
    <row r="171" spans="3:16" ht="12.75" customHeight="1" x14ac:dyDescent="0.25"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</row>
    <row r="172" spans="3:16" ht="12.75" customHeight="1" x14ac:dyDescent="0.25"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</row>
    <row r="173" spans="3:16" ht="12.75" customHeight="1" x14ac:dyDescent="0.25"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</row>
    <row r="174" spans="3:16" ht="12.75" customHeight="1" x14ac:dyDescent="0.25"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</row>
    <row r="175" spans="3:16" ht="12.75" customHeight="1" x14ac:dyDescent="0.25"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</row>
    <row r="176" spans="3:16" ht="12.75" customHeight="1" x14ac:dyDescent="0.25"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</row>
    <row r="177" spans="3:16" ht="12.75" customHeight="1" x14ac:dyDescent="0.25"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</row>
    <row r="178" spans="3:16" ht="12.75" customHeight="1" x14ac:dyDescent="0.25"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</row>
    <row r="179" spans="3:16" ht="12.75" customHeight="1" x14ac:dyDescent="0.25"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</row>
    <row r="180" spans="3:16" ht="12.75" customHeight="1" x14ac:dyDescent="0.25"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</row>
    <row r="181" spans="3:16" ht="12.75" customHeight="1" x14ac:dyDescent="0.25"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</row>
    <row r="182" spans="3:16" ht="12.75" customHeight="1" x14ac:dyDescent="0.25"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</row>
    <row r="183" spans="3:16" ht="12.75" customHeight="1" x14ac:dyDescent="0.25"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</row>
    <row r="184" spans="3:16" ht="12.75" customHeight="1" x14ac:dyDescent="0.25"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</row>
    <row r="185" spans="3:16" ht="12.75" customHeight="1" x14ac:dyDescent="0.25"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</row>
    <row r="186" spans="3:16" ht="12.75" customHeight="1" x14ac:dyDescent="0.25"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</row>
    <row r="187" spans="3:16" ht="12.75" customHeight="1" x14ac:dyDescent="0.25"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</row>
    <row r="188" spans="3:16" ht="12.75" customHeight="1" x14ac:dyDescent="0.25"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</row>
    <row r="189" spans="3:16" ht="12.75" customHeight="1" x14ac:dyDescent="0.25"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</row>
    <row r="190" spans="3:16" ht="12.75" customHeight="1" x14ac:dyDescent="0.25"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</row>
    <row r="191" spans="3:16" ht="12.75" customHeight="1" x14ac:dyDescent="0.25"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</row>
    <row r="192" spans="3:16" ht="12.75" customHeight="1" x14ac:dyDescent="0.25"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</row>
    <row r="193" spans="3:16" ht="12.75" customHeight="1" x14ac:dyDescent="0.25"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</row>
    <row r="194" spans="3:16" ht="12.75" customHeight="1" x14ac:dyDescent="0.25"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</row>
    <row r="195" spans="3:16" ht="12.75" customHeight="1" x14ac:dyDescent="0.25"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</row>
    <row r="196" spans="3:16" ht="12.75" customHeight="1" x14ac:dyDescent="0.25"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</row>
    <row r="197" spans="3:16" ht="12.75" customHeight="1" x14ac:dyDescent="0.25"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</row>
    <row r="198" spans="3:16" ht="12.75" customHeight="1" x14ac:dyDescent="0.25"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</row>
    <row r="199" spans="3:16" ht="12.75" customHeight="1" x14ac:dyDescent="0.25"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</row>
    <row r="200" spans="3:16" ht="12.75" customHeight="1" x14ac:dyDescent="0.25"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</row>
    <row r="201" spans="3:16" ht="12.75" customHeight="1" x14ac:dyDescent="0.25"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</row>
    <row r="202" spans="3:16" ht="12.75" customHeight="1" x14ac:dyDescent="0.25"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</row>
    <row r="203" spans="3:16" ht="12.75" customHeight="1" x14ac:dyDescent="0.25"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</row>
    <row r="204" spans="3:16" ht="12.75" customHeight="1" x14ac:dyDescent="0.25"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</row>
    <row r="205" spans="3:16" ht="12.75" customHeight="1" x14ac:dyDescent="0.25"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</row>
    <row r="206" spans="3:16" ht="12.75" customHeight="1" x14ac:dyDescent="0.25"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</row>
    <row r="207" spans="3:16" ht="12.75" customHeight="1" x14ac:dyDescent="0.25"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</row>
    <row r="208" spans="3:16" ht="12.75" customHeight="1" x14ac:dyDescent="0.25"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</row>
    <row r="209" spans="3:16" ht="12.75" customHeight="1" x14ac:dyDescent="0.25"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</row>
    <row r="210" spans="3:16" ht="12.75" customHeight="1" x14ac:dyDescent="0.25"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</row>
    <row r="211" spans="3:16" ht="12.75" customHeight="1" x14ac:dyDescent="0.25"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</row>
    <row r="212" spans="3:16" ht="12.75" customHeight="1" x14ac:dyDescent="0.25"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</row>
    <row r="213" spans="3:16" ht="12.75" customHeight="1" x14ac:dyDescent="0.25"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</row>
    <row r="214" spans="3:16" ht="12.75" customHeight="1" x14ac:dyDescent="0.25"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</row>
    <row r="215" spans="3:16" ht="12.75" customHeight="1" x14ac:dyDescent="0.25"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</row>
    <row r="216" spans="3:16" ht="12.75" customHeight="1" x14ac:dyDescent="0.25"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</row>
    <row r="217" spans="3:16" ht="12.75" customHeight="1" x14ac:dyDescent="0.25"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</row>
    <row r="218" spans="3:16" ht="12.75" customHeight="1" x14ac:dyDescent="0.25"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</row>
    <row r="219" spans="3:16" ht="12.75" customHeight="1" x14ac:dyDescent="0.25"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</row>
    <row r="220" spans="3:16" ht="12.75" customHeight="1" x14ac:dyDescent="0.25"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</row>
    <row r="221" spans="3:16" ht="12.75" customHeight="1" x14ac:dyDescent="0.25"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</row>
    <row r="222" spans="3:16" ht="12.75" customHeight="1" x14ac:dyDescent="0.25"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</row>
    <row r="223" spans="3:16" ht="12.75" customHeight="1" x14ac:dyDescent="0.25"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</row>
  </sheetData>
  <mergeCells count="4">
    <mergeCell ref="M1:R2"/>
    <mergeCell ref="A7:A8"/>
    <mergeCell ref="F144:G144"/>
    <mergeCell ref="B143:R143"/>
  </mergeCells>
  <conditionalFormatting sqref="C10:C11 C25:Q25 C14:J24 M14:Q24 B66:Q90 B92:Q139 B141:Q141 C140:Q140 B29:Q43 B45:Q59">
    <cfRule type="cellIs" dxfId="11" priority="14" operator="equal">
      <formula>0</formula>
    </cfRule>
  </conditionalFormatting>
  <conditionalFormatting sqref="C13:J13 M13:Q13">
    <cfRule type="cellIs" dxfId="10" priority="13" operator="equal">
      <formula>0</formula>
    </cfRule>
  </conditionalFormatting>
  <conditionalFormatting sqref="C27:Q27">
    <cfRule type="cellIs" dxfId="9" priority="12" operator="equal">
      <formula>0</formula>
    </cfRule>
  </conditionalFormatting>
  <conditionalFormatting sqref="C61:Q63">
    <cfRule type="cellIs" dxfId="8" priority="11" operator="equal">
      <formula>0</formula>
    </cfRule>
  </conditionalFormatting>
  <conditionalFormatting sqref="B25">
    <cfRule type="cellIs" dxfId="7" priority="8" operator="equal">
      <formula>0</formula>
    </cfRule>
  </conditionalFormatting>
  <conditionalFormatting sqref="B27">
    <cfRule type="cellIs" dxfId="6" priority="7" operator="equal">
      <formula>0</formula>
    </cfRule>
  </conditionalFormatting>
  <conditionalFormatting sqref="B13:B24">
    <cfRule type="cellIs" dxfId="5" priority="6" operator="equal">
      <formula>0</formula>
    </cfRule>
  </conditionalFormatting>
  <conditionalFormatting sqref="K14:K24">
    <cfRule type="cellIs" dxfId="4" priority="5" operator="equal">
      <formula>0</formula>
    </cfRule>
  </conditionalFormatting>
  <conditionalFormatting sqref="K13">
    <cfRule type="cellIs" dxfId="3" priority="4" operator="equal">
      <formula>0</formula>
    </cfRule>
  </conditionalFormatting>
  <conditionalFormatting sqref="L14:L24">
    <cfRule type="cellIs" dxfId="2" priority="3" operator="equal">
      <formula>0</formula>
    </cfRule>
  </conditionalFormatting>
  <conditionalFormatting sqref="L13">
    <cfRule type="cellIs" dxfId="1" priority="2" operator="equal">
      <formula>0</formula>
    </cfRule>
  </conditionalFormatting>
  <conditionalFormatting sqref="B140">
    <cfRule type="cellIs" dxfId="0" priority="1" operator="equal">
      <formula>0</formula>
    </cfRule>
  </conditionalFormatting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Gintaras</dc:creator>
  <cp:lastModifiedBy>user</cp:lastModifiedBy>
  <cp:lastPrinted>2020-06-08T13:57:07Z</cp:lastPrinted>
  <dcterms:created xsi:type="dcterms:W3CDTF">2020-05-27T06:41:54Z</dcterms:created>
  <dcterms:modified xsi:type="dcterms:W3CDTF">2020-06-18T12:40:23Z</dcterms:modified>
</cp:coreProperties>
</file>