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0" yWindow="0" windowWidth="28800" windowHeight="11625"/>
  </bookViews>
  <sheets>
    <sheet name="bendra" sheetId="1" r:id="rId1"/>
    <sheet name="Lapas1" sheetId="2" r:id="rId2"/>
  </sheets>
  <calcPr calcId="145621"/>
</workbook>
</file>

<file path=xl/calcChain.xml><?xml version="1.0" encoding="utf-8"?>
<calcChain xmlns="http://schemas.openxmlformats.org/spreadsheetml/2006/main">
  <c r="E109" i="1" l="1"/>
  <c r="E18" i="1"/>
  <c r="F18" i="1"/>
  <c r="D18" i="1"/>
  <c r="E114" i="1"/>
  <c r="F114" i="1"/>
  <c r="D114" i="1"/>
  <c r="D116" i="1" l="1"/>
  <c r="D122" i="1" l="1"/>
  <c r="C28" i="1" l="1"/>
  <c r="D53" i="1" l="1"/>
  <c r="D101" i="1"/>
  <c r="E112" i="1"/>
  <c r="E116" i="1"/>
  <c r="F122" i="1"/>
  <c r="F121" i="1"/>
  <c r="D65" i="1"/>
  <c r="F65" i="1"/>
  <c r="C69" i="1"/>
  <c r="E53" i="1"/>
  <c r="F53" i="1"/>
  <c r="D47" i="1"/>
  <c r="E47" i="1"/>
  <c r="F47" i="1"/>
  <c r="C43" i="1"/>
  <c r="D15" i="1" l="1"/>
  <c r="E15" i="1"/>
  <c r="C74" i="1" l="1"/>
  <c r="E44" i="1" l="1"/>
  <c r="F110" i="1" l="1"/>
  <c r="C110" i="1" s="1"/>
  <c r="C116" i="1" l="1"/>
  <c r="D111" i="1" l="1"/>
  <c r="D73" i="1" l="1"/>
  <c r="F73" i="1"/>
  <c r="C68" i="1" l="1"/>
  <c r="D120" i="1"/>
  <c r="F120" i="1"/>
  <c r="E120" i="1"/>
  <c r="D119" i="1"/>
  <c r="F119" i="1"/>
  <c r="E101" i="1"/>
  <c r="C105" i="1"/>
  <c r="C49" i="1"/>
  <c r="C50" i="1"/>
  <c r="C52" i="1"/>
  <c r="C55" i="1"/>
  <c r="C57" i="1"/>
  <c r="C56" i="1"/>
  <c r="C119" i="1" s="1"/>
  <c r="E111" i="1" l="1"/>
  <c r="F111" i="1"/>
  <c r="C96" i="1" l="1"/>
  <c r="C95" i="1"/>
  <c r="C88" i="1" l="1"/>
  <c r="C93" i="1"/>
  <c r="C100" i="1"/>
  <c r="C79" i="1"/>
  <c r="C46" i="1"/>
  <c r="F15" i="1" l="1"/>
  <c r="C114" i="1" l="1"/>
  <c r="D117" i="1"/>
  <c r="F117" i="1"/>
  <c r="D112" i="1"/>
  <c r="D59" i="1"/>
  <c r="E59" i="1"/>
  <c r="C19" i="1"/>
  <c r="C89" i="1"/>
  <c r="C87" i="1" s="1"/>
  <c r="C86" i="1" s="1"/>
  <c r="E65" i="1"/>
  <c r="D70" i="1"/>
  <c r="D97" i="1"/>
  <c r="E97" i="1"/>
  <c r="F97" i="1"/>
  <c r="D113" i="1"/>
  <c r="D82" i="1"/>
  <c r="D81" i="1" s="1"/>
  <c r="D87" i="1"/>
  <c r="D86" i="1" s="1"/>
  <c r="E87" i="1"/>
  <c r="E86" i="1" s="1"/>
  <c r="F87" i="1"/>
  <c r="F86" i="1" s="1"/>
  <c r="F90" i="1"/>
  <c r="E122" i="1"/>
  <c r="D118" i="1"/>
  <c r="D30" i="1"/>
  <c r="D109" i="1" s="1"/>
  <c r="C123" i="1"/>
  <c r="C121" i="1"/>
  <c r="F118" i="1"/>
  <c r="D115" i="1"/>
  <c r="C115" i="1" s="1"/>
  <c r="E30" i="1"/>
  <c r="C51" i="1"/>
  <c r="C40" i="1"/>
  <c r="F112" i="1"/>
  <c r="C64" i="1"/>
  <c r="C92" i="1"/>
  <c r="C91" i="1" s="1"/>
  <c r="C90" i="1" s="1"/>
  <c r="C58" i="1"/>
  <c r="F81" i="1"/>
  <c r="F82" i="1"/>
  <c r="E91" i="1"/>
  <c r="E90" i="1" s="1"/>
  <c r="E77" i="1"/>
  <c r="F77" i="1"/>
  <c r="D77" i="1"/>
  <c r="D91" i="1"/>
  <c r="D90" i="1" s="1"/>
  <c r="F113" i="1"/>
  <c r="E113" i="1"/>
  <c r="C80" i="1"/>
  <c r="F59" i="1"/>
  <c r="F44" i="1"/>
  <c r="C48" i="1"/>
  <c r="C45" i="1"/>
  <c r="F30" i="1"/>
  <c r="C41" i="1"/>
  <c r="C62" i="1"/>
  <c r="C67" i="1"/>
  <c r="F101" i="1"/>
  <c r="C104" i="1"/>
  <c r="D44" i="1"/>
  <c r="D63" i="1"/>
  <c r="D75" i="1"/>
  <c r="D94" i="1"/>
  <c r="C42" i="1"/>
  <c r="F63" i="1"/>
  <c r="F70" i="1"/>
  <c r="F75" i="1"/>
  <c r="E63" i="1"/>
  <c r="E70" i="1"/>
  <c r="E73" i="1"/>
  <c r="E75" i="1"/>
  <c r="E82" i="1"/>
  <c r="E84" i="1"/>
  <c r="E94" i="1"/>
  <c r="F84" i="1"/>
  <c r="C84" i="1" s="1"/>
  <c r="F94" i="1"/>
  <c r="C15" i="1"/>
  <c r="C16" i="1"/>
  <c r="C23" i="1"/>
  <c r="C72" i="1"/>
  <c r="C71" i="1"/>
  <c r="C38" i="1"/>
  <c r="C37" i="1"/>
  <c r="C36" i="1"/>
  <c r="C35" i="1"/>
  <c r="C34" i="1"/>
  <c r="C33" i="1"/>
  <c r="C32" i="1"/>
  <c r="C31" i="1"/>
  <c r="C85" i="1"/>
  <c r="C20" i="1"/>
  <c r="C21" i="1"/>
  <c r="C25" i="1"/>
  <c r="C22" i="1"/>
  <c r="C24" i="1"/>
  <c r="C83" i="1"/>
  <c r="C54" i="1"/>
  <c r="C26" i="1"/>
  <c r="C27" i="1"/>
  <c r="C66" i="1"/>
  <c r="C73" i="1"/>
  <c r="C76" i="1"/>
  <c r="C78" i="1"/>
  <c r="C98" i="1"/>
  <c r="C102" i="1"/>
  <c r="C103" i="1"/>
  <c r="C106" i="1"/>
  <c r="C99" i="1"/>
  <c r="F29" i="1" l="1"/>
  <c r="F17" i="1" s="1"/>
  <c r="F107" i="1" s="1"/>
  <c r="F109" i="1"/>
  <c r="E29" i="1"/>
  <c r="D29" i="1"/>
  <c r="D17" i="1" s="1"/>
  <c r="C44" i="1"/>
  <c r="C59" i="1"/>
  <c r="E81" i="1"/>
  <c r="C70" i="1"/>
  <c r="C82" i="1"/>
  <c r="C112" i="1"/>
  <c r="C118" i="1"/>
  <c r="C75" i="1"/>
  <c r="C77" i="1"/>
  <c r="C81" i="1"/>
  <c r="C113" i="1"/>
  <c r="C117" i="1"/>
  <c r="C97" i="1"/>
  <c r="C94" i="1"/>
  <c r="C65" i="1"/>
  <c r="C63" i="1"/>
  <c r="C122" i="1"/>
  <c r="C101" i="1"/>
  <c r="C120" i="1"/>
  <c r="C53" i="1"/>
  <c r="C47" i="1"/>
  <c r="C30" i="1"/>
  <c r="E17" i="1"/>
  <c r="C111" i="1"/>
  <c r="C18" i="1"/>
  <c r="D107" i="1" l="1"/>
  <c r="D124" i="1" s="1"/>
  <c r="C29" i="1"/>
  <c r="E107" i="1"/>
  <c r="E124" i="1" s="1"/>
  <c r="C109" i="1"/>
  <c r="F124" i="1"/>
  <c r="C17" i="1"/>
  <c r="C107" i="1" l="1"/>
  <c r="C124" i="1" s="1"/>
</calcChain>
</file>

<file path=xl/sharedStrings.xml><?xml version="1.0" encoding="utf-8"?>
<sst xmlns="http://schemas.openxmlformats.org/spreadsheetml/2006/main" count="223" uniqueCount="184">
  <si>
    <t>PATVIRTINTA</t>
  </si>
  <si>
    <t>Kretingos rajono savivaldybės tarybos</t>
  </si>
  <si>
    <t>Eil.Nr.</t>
  </si>
  <si>
    <t>Iš viso</t>
  </si>
  <si>
    <t>Iš jų:</t>
  </si>
  <si>
    <t>išlaidoms</t>
  </si>
  <si>
    <t>turtui įsigyti</t>
  </si>
  <si>
    <t>iš viso</t>
  </si>
  <si>
    <t>Tarybos veiklos išlaidos</t>
  </si>
  <si>
    <t>Administracijos veiklos išlaidos</t>
  </si>
  <si>
    <t>Direktoriaus rezervas</t>
  </si>
  <si>
    <t>Kūno kultūros ir sporto programa (Nr.10)</t>
  </si>
  <si>
    <t>Informacinių technologijų programa (Nr.11)</t>
  </si>
  <si>
    <t>Savivaldybės savarankiškoms funkcijoms finansuoti</t>
  </si>
  <si>
    <t>Spec.dotacija valstybinėms funkcijoms atlikti</t>
  </si>
  <si>
    <t>Spec. dotacija valstybinėms funkcijoms atlikti</t>
  </si>
  <si>
    <t>pagal asignavimų valdytojus ir programas</t>
  </si>
  <si>
    <t xml:space="preserve">     iš jų:</t>
  </si>
  <si>
    <t xml:space="preserve">Savivaldybės aplinkos apsaugos rėmimo specialioji programa </t>
  </si>
  <si>
    <t>Valdžios išlaidos</t>
  </si>
  <si>
    <t>Mero fondas</t>
  </si>
  <si>
    <t xml:space="preserve"> Asignavimų valdytojo ir programos pavadinimas</t>
  </si>
  <si>
    <t xml:space="preserve">   iš jos: savivaldybės visuomenės sveikatos rėmimo programa</t>
  </si>
  <si>
    <t>Architektūros ir teritorijų planavimo programa (Nr.12)</t>
  </si>
  <si>
    <t>Savivaldybės administracijos direktorius</t>
  </si>
  <si>
    <t>Reprezentacinės išlaidos</t>
  </si>
  <si>
    <t>Imbarės seniūnija</t>
  </si>
  <si>
    <t>Kartenos seniūnija</t>
  </si>
  <si>
    <t>Kretingos seniūnija</t>
  </si>
  <si>
    <t>Kūlupėnų seniūnija</t>
  </si>
  <si>
    <t>Salantų m. seniūnija</t>
  </si>
  <si>
    <t>2.3.1.</t>
  </si>
  <si>
    <t>3.</t>
  </si>
  <si>
    <t>4.</t>
  </si>
  <si>
    <t xml:space="preserve">Įstaigos pajamos, skirtos veiklos išlaidoms </t>
  </si>
  <si>
    <t>5.</t>
  </si>
  <si>
    <t>2.3.2.</t>
  </si>
  <si>
    <t>2.4.3.</t>
  </si>
  <si>
    <t xml:space="preserve">Speciali tikslinė dotacija Marijos Tiškevičiūtės mokyklos klasių mokiniams, turintiems specialiųjų ugdymosi poreikių </t>
  </si>
  <si>
    <t>iš jų darbo užmokesčiui</t>
  </si>
  <si>
    <t>2.12.3.</t>
  </si>
  <si>
    <t>3 priedas</t>
  </si>
  <si>
    <t>Bendroji programa (Nr. 01)</t>
  </si>
  <si>
    <t>Seniūnijų programa (Nr. 02)</t>
  </si>
  <si>
    <t>Žemės ūkio programa (Nr. 03)</t>
  </si>
  <si>
    <t>Strateginio planavimo ir investicijų programa (Nr. 04)</t>
  </si>
  <si>
    <t>Sveikatos apsaugos programa (Nr. 06)</t>
  </si>
  <si>
    <t>Kultūros programa (Nr. 07)</t>
  </si>
  <si>
    <t>Švietimo programa (Nr. 08)</t>
  </si>
  <si>
    <t>Socialinės paramos programa (Nr. 09)</t>
  </si>
  <si>
    <t xml:space="preserve">Ekonomikos ir biudžeto skyrius (asignavimų valdytojas - savivaldybės administracijos direktorius) </t>
  </si>
  <si>
    <t xml:space="preserve">Žemės pardavimo pajamos, skirtos detaliųjų planų rengimo, kadastrinių matavimų ir žemės sklypų įregistravimo priemonėms vykdyti </t>
  </si>
  <si>
    <t>Mokinių visuomenės sveikatos priežiūrai iš savaldybės biudžeto pajamų</t>
  </si>
  <si>
    <t>1.</t>
  </si>
  <si>
    <t>1.1.</t>
  </si>
  <si>
    <t>2.</t>
  </si>
  <si>
    <t>2.1.</t>
  </si>
  <si>
    <t>2.1.1.</t>
  </si>
  <si>
    <t>2.1.2.</t>
  </si>
  <si>
    <t>2.1.3.</t>
  </si>
  <si>
    <t>2.1.4.</t>
  </si>
  <si>
    <t>2.1.5.</t>
  </si>
  <si>
    <t>2.1.6.</t>
  </si>
  <si>
    <t>2.1.7.</t>
  </si>
  <si>
    <t>2.1.8.</t>
  </si>
  <si>
    <t>2.1.9.</t>
  </si>
  <si>
    <t>2.1.10.</t>
  </si>
  <si>
    <t>2.2.</t>
  </si>
  <si>
    <t>2.2.1.</t>
  </si>
  <si>
    <t>2.2.2.</t>
  </si>
  <si>
    <t>2.3.</t>
  </si>
  <si>
    <t>2.4.</t>
  </si>
  <si>
    <t>2.4.1.</t>
  </si>
  <si>
    <t>2.5.</t>
  </si>
  <si>
    <t>2.5.1.</t>
  </si>
  <si>
    <t>2.6.</t>
  </si>
  <si>
    <t>2.6.1.</t>
  </si>
  <si>
    <t>2.6.2.</t>
  </si>
  <si>
    <t>2.7.</t>
  </si>
  <si>
    <t>2.7.1.</t>
  </si>
  <si>
    <t>2.8.</t>
  </si>
  <si>
    <t>2.8.1.</t>
  </si>
  <si>
    <t>2.8.2.</t>
  </si>
  <si>
    <t>2.9.</t>
  </si>
  <si>
    <t>2.9.1.</t>
  </si>
  <si>
    <t>2.9.2.</t>
  </si>
  <si>
    <t>2.10.</t>
  </si>
  <si>
    <t>2.10.1.</t>
  </si>
  <si>
    <t>2.11.</t>
  </si>
  <si>
    <t>2.11.1.</t>
  </si>
  <si>
    <t>2.12.</t>
  </si>
  <si>
    <t>2.12.1.</t>
  </si>
  <si>
    <t>2.12.2.</t>
  </si>
  <si>
    <t>3.1.</t>
  </si>
  <si>
    <t>3.1.1.</t>
  </si>
  <si>
    <t>3.2.</t>
  </si>
  <si>
    <t>4.1.</t>
  </si>
  <si>
    <t>4.1.1.</t>
  </si>
  <si>
    <t>5.1.</t>
  </si>
  <si>
    <t>STD vietinės reikšmės keliams ir gatvėms remontuoti</t>
  </si>
  <si>
    <t>Vietinio ūkio ir turto valdymo programa (Nr. 05)</t>
  </si>
  <si>
    <t>2.4.5.</t>
  </si>
  <si>
    <t>Seniūnijų  veiklos išlaidos, iš jų:</t>
  </si>
  <si>
    <t>Vydmantų seniūnija</t>
  </si>
  <si>
    <t>Skolintos lėšos investiciniams projektams finansuoti</t>
  </si>
  <si>
    <t>Metų pradžios savivaldybės biudžeto apyvartinės lėšos</t>
  </si>
  <si>
    <t>Europos Sąjungos finansinės paramos lėšos</t>
  </si>
  <si>
    <t>Žemės realizavimo pajamos, skirtos vietinės reikšmės kelių rekonstravimo ir remonto projektų finansavimui</t>
  </si>
  <si>
    <t>Darbėnų seniūnija</t>
  </si>
  <si>
    <t>Žalgirio seniūnija</t>
  </si>
  <si>
    <t>4.1.2.</t>
  </si>
  <si>
    <t xml:space="preserve">Savivaldybės savarankiškoms funkcijoms finansuoti </t>
  </si>
  <si>
    <t>2.5.5.</t>
  </si>
  <si>
    <t>2.4.4.</t>
  </si>
  <si>
    <t>Savivaldybės ir socialinio būsto / patalpų remontas ir plėtra</t>
  </si>
  <si>
    <t>Kretingos rajono savivaldybės priešgaisrinė tarnyba (asignavimų valdytojas–įstaigos vadovas)</t>
  </si>
  <si>
    <t>Kretingos rajono savivaldybės visuomenės sveikatos biuras (asignavimų valdytojas–įstaigos vadovas)</t>
  </si>
  <si>
    <t>2.2.4.</t>
  </si>
  <si>
    <t>2.8.3.</t>
  </si>
  <si>
    <t>3.2.1.</t>
  </si>
  <si>
    <t>5.1.1.</t>
  </si>
  <si>
    <t>5.1.2.</t>
  </si>
  <si>
    <t>_____________________</t>
  </si>
  <si>
    <t xml:space="preserve">             tūkst. Eur</t>
  </si>
  <si>
    <t>Speciali tikslinė dotacija Marijos Tiškevičiūtės mokyklos klasių mokiniams, turintiems specialiųjų ugdymosi poreikių (asignavimų valdytojas–Marijos Tiškevičiūtės mokykla)</t>
  </si>
  <si>
    <t>Savivaldybės savarankiškoms funkcijoms finansuoti (palūkanoms mokėti)</t>
  </si>
  <si>
    <t xml:space="preserve">Savivaldybės biudžeto apyvartinės lėšos, skirtos paskoloms grąžinti (asignavimų valdytojas – administracijos direktorius, vykdytojas – Ekonomikos ir biudžeto skyrius) </t>
  </si>
  <si>
    <t xml:space="preserve">Įstaigų pajamos, skirtos veiklos išlaidoms </t>
  </si>
  <si>
    <t>Socialinės paramos programa (Nr. 09)- asignavimų valdytojai (socialinių paslaugų įstaigų vadovai)</t>
  </si>
  <si>
    <t>Kultūros programa (Nr. 07)-asignavimų valdytojai (kultūros įstaigų vadovai)</t>
  </si>
  <si>
    <t>Biudžeto apyvartinių lėšų likutis</t>
  </si>
  <si>
    <t>2.5.2.</t>
  </si>
  <si>
    <t>2.5.3.</t>
  </si>
  <si>
    <t>2.5.4.</t>
  </si>
  <si>
    <t>Žemės realizavimo pajamos</t>
  </si>
  <si>
    <t>Speciali tikslinė dotacija ugdymo reikmėms finansuoti finansuoti</t>
  </si>
  <si>
    <t>Viešoji įstaiga Pranciškonų gimnazija–speciali tikslinė dotacija ugdymo reikmėms finansuoti finansuoti</t>
  </si>
  <si>
    <t>Speciali tikslinė dotacija ugdymo reikmėms finansuoti</t>
  </si>
  <si>
    <t xml:space="preserve">Europos Sąjungos finansinės paramos lėšos </t>
  </si>
  <si>
    <t>6.</t>
  </si>
  <si>
    <t>6.2.</t>
  </si>
  <si>
    <t>6.1.</t>
  </si>
  <si>
    <t>7.</t>
  </si>
  <si>
    <t>7.1.</t>
  </si>
  <si>
    <t>7.2.</t>
  </si>
  <si>
    <t>7.3.</t>
  </si>
  <si>
    <t>8.</t>
  </si>
  <si>
    <t>8.1.</t>
  </si>
  <si>
    <t>8.2.</t>
  </si>
  <si>
    <t>8.3.</t>
  </si>
  <si>
    <t>8.5.</t>
  </si>
  <si>
    <t>8.4.</t>
  </si>
  <si>
    <r>
      <rPr>
        <b/>
        <sz val="12"/>
        <rFont val="Times New Roman"/>
        <family val="1"/>
        <charset val="186"/>
      </rPr>
      <t>9</t>
    </r>
    <r>
      <rPr>
        <sz val="12"/>
        <rFont val="Times New Roman"/>
        <family val="1"/>
        <charset val="186"/>
      </rPr>
      <t>.</t>
    </r>
  </si>
  <si>
    <t>9.1.</t>
  </si>
  <si>
    <t>9.2.</t>
  </si>
  <si>
    <t>9.4.</t>
  </si>
  <si>
    <t>9.5.</t>
  </si>
  <si>
    <t>9.6.</t>
  </si>
  <si>
    <t>9.7.</t>
  </si>
  <si>
    <t>9.8.</t>
  </si>
  <si>
    <t>9.9.</t>
  </si>
  <si>
    <t>9.11.</t>
  </si>
  <si>
    <t>9.12.</t>
  </si>
  <si>
    <t>9.13.</t>
  </si>
  <si>
    <t>9.14.</t>
  </si>
  <si>
    <t>10.</t>
  </si>
  <si>
    <t>Valstybės biudžeto dotacijos nuosavų lėšų daliai ir kitos valstybės biudžeto  lėšos</t>
  </si>
  <si>
    <t>Valstybės biudžeto lėšos neformaliojo švietimo įstaigoms</t>
  </si>
  <si>
    <t>Savivaldybės kontrolės ir audito tarnybos veiklos išlaidos</t>
  </si>
  <si>
    <t xml:space="preserve">Valstybės biudžeto dotacija nuosavų lėšų daliai ir kitos valstybės biudžeto lėšos
</t>
  </si>
  <si>
    <t xml:space="preserve">Valstybės biudžeto dotacija nuosavų lėšų daliai ir  kitos valstybės biudžeto lėšos
</t>
  </si>
  <si>
    <t>Švietimo programa (Nr. 08)-asignavimų valdytojai (švietimo įstaigų vadovai)</t>
  </si>
  <si>
    <t>2020 metų Kretingos rajono savivaldybės biudžeto asignavimai</t>
  </si>
  <si>
    <t>Administracijos pajamos, skirtos veiklos išlaidoms</t>
  </si>
  <si>
    <t>9.3.</t>
  </si>
  <si>
    <t>9.10.</t>
  </si>
  <si>
    <t>Iš viso (9+10)</t>
  </si>
  <si>
    <t>2.2.3.</t>
  </si>
  <si>
    <t>2.4.2.</t>
  </si>
  <si>
    <t>2.8.4.</t>
  </si>
  <si>
    <t>Savivaldybės kontrolės ir audito tarnyba (asignavimų valdytojas–įstaigos vadovas )</t>
  </si>
  <si>
    <t>Kretingos m. seniūnija, iš jos:</t>
  </si>
  <si>
    <t>Lapyno parkui sutvarkyti</t>
  </si>
  <si>
    <t>2020 m. vasario 20 d. sprendimu Nr. T2-41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</si>
</sst>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L_t_-;\-* #,##0.00\ _L_t_-;_-* &quot;-&quot;??\ _L_t_-;_-@_-"/>
    <numFmt numFmtId="165" formatCode="0.0"/>
  </numFmts>
  <fonts count="20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color theme="1" tint="0.249977111117893"/>
      <name val="Times New Roman"/>
      <family val="1"/>
      <charset val="186"/>
    </font>
    <font>
      <sz val="9"/>
      <color theme="1" tint="0.14999847407452621"/>
      <name val="Times New Roman"/>
      <family val="1"/>
      <charset val="186"/>
    </font>
    <font>
      <sz val="11"/>
      <color theme="1" tint="0.14999847407452621"/>
      <name val="Times New Roman"/>
      <family val="1"/>
      <charset val="186"/>
    </font>
    <font>
      <sz val="10"/>
      <color theme="1" tint="0.1499984740745262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4">
    <xf numFmtId="0" fontId="0" fillId="0" borderId="0" xfId="0"/>
    <xf numFmtId="165" fontId="3" fillId="0" borderId="0" xfId="0" applyNumberFormat="1" applyFont="1"/>
    <xf numFmtId="0" fontId="3" fillId="0" borderId="0" xfId="0" applyFont="1" applyBorder="1"/>
    <xf numFmtId="165" fontId="3" fillId="0" borderId="0" xfId="0" applyNumberFormat="1" applyFont="1" applyBorder="1"/>
    <xf numFmtId="0" fontId="4" fillId="0" borderId="0" xfId="0" applyFo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/>
    </xf>
    <xf numFmtId="165" fontId="0" fillId="0" borderId="0" xfId="0" applyNumberFormat="1"/>
    <xf numFmtId="0" fontId="0" fillId="0" borderId="0" xfId="0" applyAlignment="1">
      <alignment horizontal="center"/>
    </xf>
    <xf numFmtId="49" fontId="8" fillId="0" borderId="2" xfId="0" applyNumberFormat="1" applyFont="1" applyBorder="1" applyAlignment="1">
      <alignment horizontal="center" vertical="top"/>
    </xf>
    <xf numFmtId="49" fontId="7" fillId="0" borderId="2" xfId="0" applyNumberFormat="1" applyFont="1" applyBorder="1" applyAlignment="1">
      <alignment horizontal="center" vertical="top" wrapText="1"/>
    </xf>
    <xf numFmtId="49" fontId="8" fillId="0" borderId="2" xfId="0" applyNumberFormat="1" applyFont="1" applyBorder="1" applyAlignment="1">
      <alignment horizontal="center" vertical="top" wrapText="1"/>
    </xf>
    <xf numFmtId="0" fontId="11" fillId="0" borderId="0" xfId="0" applyFont="1"/>
    <xf numFmtId="165" fontId="13" fillId="0" borderId="0" xfId="0" applyNumberFormat="1" applyFont="1" applyFill="1" applyBorder="1" applyAlignment="1">
      <alignment horizontal="center"/>
    </xf>
    <xf numFmtId="165" fontId="13" fillId="0" borderId="3" xfId="0" applyNumberFormat="1" applyFont="1" applyFill="1" applyBorder="1" applyAlignment="1">
      <alignment horizontal="center"/>
    </xf>
    <xf numFmtId="0" fontId="0" fillId="0" borderId="0" xfId="0" applyBorder="1"/>
    <xf numFmtId="0" fontId="12" fillId="0" borderId="0" xfId="0" applyFont="1"/>
    <xf numFmtId="0" fontId="7" fillId="0" borderId="1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vertical="top"/>
    </xf>
    <xf numFmtId="49" fontId="6" fillId="0" borderId="2" xfId="0" applyNumberFormat="1" applyFont="1" applyBorder="1" applyAlignment="1">
      <alignment horizontal="center" vertical="top"/>
    </xf>
    <xf numFmtId="0" fontId="6" fillId="0" borderId="2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0" fontId="9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top" wrapText="1"/>
    </xf>
    <xf numFmtId="49" fontId="8" fillId="2" borderId="2" xfId="0" applyNumberFormat="1" applyFont="1" applyFill="1" applyBorder="1" applyAlignment="1">
      <alignment horizontal="center" vertical="top"/>
    </xf>
    <xf numFmtId="49" fontId="6" fillId="2" borderId="2" xfId="0" applyNumberFormat="1" applyFont="1" applyFill="1" applyBorder="1" applyAlignment="1">
      <alignment horizontal="center" vertical="top"/>
    </xf>
    <xf numFmtId="0" fontId="6" fillId="2" borderId="2" xfId="0" applyFont="1" applyFill="1" applyBorder="1" applyAlignment="1">
      <alignment vertical="top"/>
    </xf>
    <xf numFmtId="49" fontId="9" fillId="0" borderId="2" xfId="0" applyNumberFormat="1" applyFont="1" applyBorder="1" applyAlignment="1">
      <alignment horizontal="center" vertical="top"/>
    </xf>
    <xf numFmtId="49" fontId="6" fillId="0" borderId="2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center" vertical="top"/>
    </xf>
    <xf numFmtId="0" fontId="7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12" fillId="0" borderId="2" xfId="0" applyFont="1" applyBorder="1" applyAlignment="1">
      <alignment horizontal="center" vertical="top"/>
    </xf>
    <xf numFmtId="0" fontId="9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top"/>
    </xf>
    <xf numFmtId="0" fontId="12" fillId="0" borderId="0" xfId="0" applyFont="1" applyAlignment="1">
      <alignment horizontal="left"/>
    </xf>
    <xf numFmtId="49" fontId="14" fillId="0" borderId="2" xfId="0" applyNumberFormat="1" applyFont="1" applyBorder="1" applyAlignment="1">
      <alignment horizontal="center" vertical="top"/>
    </xf>
    <xf numFmtId="49" fontId="12" fillId="0" borderId="2" xfId="0" applyNumberFormat="1" applyFont="1" applyBorder="1" applyAlignment="1">
      <alignment horizontal="center" vertical="top"/>
    </xf>
    <xf numFmtId="0" fontId="6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vertical="top" wrapText="1"/>
    </xf>
    <xf numFmtId="0" fontId="15" fillId="0" borderId="0" xfId="0" applyFont="1"/>
    <xf numFmtId="165" fontId="7" fillId="0" borderId="2" xfId="0" applyNumberFormat="1" applyFont="1" applyBorder="1" applyAlignment="1">
      <alignment horizontal="center" vertical="top" wrapText="1"/>
    </xf>
    <xf numFmtId="165" fontId="7" fillId="0" borderId="2" xfId="0" applyNumberFormat="1" applyFont="1" applyBorder="1" applyAlignment="1">
      <alignment horizontal="center" vertical="top"/>
    </xf>
    <xf numFmtId="165" fontId="9" fillId="0" borderId="1" xfId="0" applyNumberFormat="1" applyFont="1" applyBorder="1" applyAlignment="1">
      <alignment horizontal="center" vertical="top" wrapText="1"/>
    </xf>
    <xf numFmtId="165" fontId="9" fillId="0" borderId="2" xfId="0" applyNumberFormat="1" applyFont="1" applyBorder="1" applyAlignment="1">
      <alignment horizontal="center" vertical="top" wrapText="1"/>
    </xf>
    <xf numFmtId="165" fontId="9" fillId="0" borderId="2" xfId="0" applyNumberFormat="1" applyFont="1" applyBorder="1" applyAlignment="1">
      <alignment horizontal="center" vertical="top"/>
    </xf>
    <xf numFmtId="165" fontId="7" fillId="0" borderId="2" xfId="0" applyNumberFormat="1" applyFont="1" applyBorder="1" applyAlignment="1">
      <alignment horizontal="center" vertical="top" shrinkToFit="1"/>
    </xf>
    <xf numFmtId="165" fontId="9" fillId="0" borderId="2" xfId="0" applyNumberFormat="1" applyFont="1" applyBorder="1" applyAlignment="1">
      <alignment horizontal="center" vertical="top" shrinkToFit="1"/>
    </xf>
    <xf numFmtId="165" fontId="9" fillId="0" borderId="2" xfId="1" applyNumberFormat="1" applyFont="1" applyBorder="1" applyAlignment="1">
      <alignment horizontal="center" vertical="top" wrapText="1"/>
    </xf>
    <xf numFmtId="165" fontId="9" fillId="2" borderId="2" xfId="0" applyNumberFormat="1" applyFont="1" applyFill="1" applyBorder="1" applyAlignment="1">
      <alignment horizontal="center" vertical="top"/>
    </xf>
    <xf numFmtId="165" fontId="7" fillId="0" borderId="2" xfId="0" applyNumberFormat="1" applyFont="1" applyFill="1" applyBorder="1" applyAlignment="1">
      <alignment horizontal="center" vertical="top" shrinkToFit="1"/>
    </xf>
    <xf numFmtId="165" fontId="9" fillId="0" borderId="2" xfId="0" applyNumberFormat="1" applyFont="1" applyFill="1" applyBorder="1" applyAlignment="1">
      <alignment horizontal="center" vertical="top"/>
    </xf>
    <xf numFmtId="165" fontId="7" fillId="0" borderId="2" xfId="0" applyNumberFormat="1" applyFont="1" applyFill="1" applyBorder="1" applyAlignment="1">
      <alignment horizontal="center" vertical="top" wrapText="1"/>
    </xf>
    <xf numFmtId="165" fontId="7" fillId="0" borderId="2" xfId="0" applyNumberFormat="1" applyFont="1" applyFill="1" applyBorder="1" applyAlignment="1">
      <alignment horizontal="center" vertical="top"/>
    </xf>
    <xf numFmtId="165" fontId="7" fillId="2" borderId="2" xfId="0" applyNumberFormat="1" applyFont="1" applyFill="1" applyBorder="1" applyAlignment="1">
      <alignment horizontal="center" vertical="top"/>
    </xf>
    <xf numFmtId="165" fontId="9" fillId="0" borderId="2" xfId="0" applyNumberFormat="1" applyFont="1" applyFill="1" applyBorder="1" applyAlignment="1">
      <alignment horizontal="center" vertical="top" wrapText="1"/>
    </xf>
    <xf numFmtId="165" fontId="7" fillId="2" borderId="2" xfId="0" applyNumberFormat="1" applyFont="1" applyFill="1" applyBorder="1" applyAlignment="1">
      <alignment horizontal="center" vertical="top" shrinkToFit="1"/>
    </xf>
    <xf numFmtId="165" fontId="9" fillId="0" borderId="2" xfId="0" applyNumberFormat="1" applyFont="1" applyFill="1" applyBorder="1" applyAlignment="1">
      <alignment horizontal="center" vertical="top" shrinkToFit="1"/>
    </xf>
    <xf numFmtId="165" fontId="13" fillId="0" borderId="2" xfId="0" applyNumberFormat="1" applyFont="1" applyBorder="1" applyAlignment="1">
      <alignment horizontal="center" vertical="top"/>
    </xf>
    <xf numFmtId="49" fontId="16" fillId="0" borderId="2" xfId="0" applyNumberFormat="1" applyFont="1" applyBorder="1" applyAlignment="1">
      <alignment horizontal="center" vertical="top"/>
    </xf>
    <xf numFmtId="49" fontId="17" fillId="0" borderId="2" xfId="0" applyNumberFormat="1" applyFont="1" applyBorder="1" applyAlignment="1">
      <alignment horizontal="center" vertical="top"/>
    </xf>
    <xf numFmtId="0" fontId="18" fillId="0" borderId="2" xfId="0" applyFont="1" applyBorder="1" applyAlignment="1">
      <alignment vertical="top" wrapText="1"/>
    </xf>
    <xf numFmtId="49" fontId="17" fillId="2" borderId="2" xfId="0" applyNumberFormat="1" applyFont="1" applyFill="1" applyBorder="1" applyAlignment="1">
      <alignment horizontal="center" vertical="top"/>
    </xf>
    <xf numFmtId="0" fontId="19" fillId="0" borderId="2" xfId="0" applyFont="1" applyBorder="1" applyAlignment="1">
      <alignment horizontal="center" vertical="top"/>
    </xf>
    <xf numFmtId="49" fontId="17" fillId="0" borderId="2" xfId="0" applyNumberFormat="1" applyFont="1" applyBorder="1" applyAlignment="1">
      <alignment horizontal="center" vertical="top" wrapText="1"/>
    </xf>
    <xf numFmtId="165" fontId="18" fillId="0" borderId="2" xfId="0" applyNumberFormat="1" applyFont="1" applyBorder="1" applyAlignment="1">
      <alignment horizontal="center" vertical="top"/>
    </xf>
    <xf numFmtId="0" fontId="18" fillId="0" borderId="2" xfId="0" applyFont="1" applyBorder="1" applyAlignment="1">
      <alignment horizontal="center" vertical="top" wrapText="1"/>
    </xf>
    <xf numFmtId="165" fontId="18" fillId="0" borderId="2" xfId="0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wrapText="1"/>
    </xf>
    <xf numFmtId="0" fontId="0" fillId="0" borderId="0" xfId="0" applyBorder="1" applyAlignment="1">
      <alignment wrapText="1"/>
    </xf>
  </cellXfs>
  <cellStyles count="2">
    <cellStyle name="Įprastas" xfId="0" builtinId="0"/>
    <cellStyle name="Kableli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0"/>
  <sheetViews>
    <sheetView tabSelected="1" zoomScale="130" zoomScaleNormal="130" workbookViewId="0">
      <selection activeCell="C4" sqref="C4"/>
    </sheetView>
  </sheetViews>
  <sheetFormatPr defaultRowHeight="12.75" x14ac:dyDescent="0.2"/>
  <cols>
    <col min="1" max="1" width="6.7109375" customWidth="1"/>
    <col min="2" max="2" width="45.140625" customWidth="1"/>
    <col min="3" max="3" width="10.42578125" customWidth="1"/>
    <col min="4" max="4" width="11.140625" customWidth="1"/>
    <col min="5" max="5" width="11.85546875" customWidth="1"/>
    <col min="6" max="6" width="8.85546875" customWidth="1"/>
    <col min="7" max="7" width="10.5703125" bestFit="1" customWidth="1"/>
  </cols>
  <sheetData>
    <row r="1" spans="1:6" ht="15" x14ac:dyDescent="0.25">
      <c r="F1" s="9"/>
    </row>
    <row r="2" spans="1:6" ht="12.75" customHeight="1" x14ac:dyDescent="0.25">
      <c r="A2" s="4"/>
      <c r="B2" s="4"/>
      <c r="C2" s="20" t="s">
        <v>0</v>
      </c>
      <c r="D2" s="20"/>
      <c r="E2" s="20"/>
      <c r="F2" s="9"/>
    </row>
    <row r="3" spans="1:6" ht="15.75" x14ac:dyDescent="0.25">
      <c r="A3" s="4"/>
      <c r="B3" s="4"/>
      <c r="C3" s="45" t="s">
        <v>1</v>
      </c>
      <c r="D3" s="45"/>
      <c r="E3" s="45"/>
      <c r="F3" s="9"/>
    </row>
    <row r="4" spans="1:6" ht="15.75" x14ac:dyDescent="0.25">
      <c r="A4" s="4"/>
      <c r="B4" s="4"/>
      <c r="C4" s="45" t="s">
        <v>183</v>
      </c>
      <c r="D4" s="45"/>
      <c r="E4" s="45"/>
      <c r="F4" s="9"/>
    </row>
    <row r="5" spans="1:6" ht="15.75" x14ac:dyDescent="0.25">
      <c r="A5" s="4"/>
      <c r="B5" s="4"/>
      <c r="C5" s="45" t="s">
        <v>41</v>
      </c>
      <c r="D5" s="45"/>
      <c r="E5" s="45"/>
      <c r="F5" s="9"/>
    </row>
    <row r="6" spans="1:6" x14ac:dyDescent="0.2">
      <c r="A6" s="4"/>
      <c r="B6" s="4"/>
      <c r="C6" s="4"/>
      <c r="D6" s="4"/>
      <c r="E6" s="4"/>
      <c r="F6" s="4"/>
    </row>
    <row r="7" spans="1:6" ht="18.75" x14ac:dyDescent="0.3">
      <c r="A7" s="4"/>
      <c r="B7" s="80" t="s">
        <v>172</v>
      </c>
      <c r="C7" s="80"/>
      <c r="D7" s="80"/>
      <c r="E7" s="80"/>
      <c r="F7" s="4"/>
    </row>
    <row r="8" spans="1:6" ht="18.75" x14ac:dyDescent="0.3">
      <c r="A8" s="4"/>
      <c r="B8" s="80" t="s">
        <v>16</v>
      </c>
      <c r="C8" s="80"/>
      <c r="D8" s="80"/>
      <c r="E8" s="10"/>
      <c r="F8" s="4"/>
    </row>
    <row r="9" spans="1:6" x14ac:dyDescent="0.2">
      <c r="A9" s="4"/>
      <c r="B9" s="5"/>
      <c r="C9" s="5"/>
      <c r="D9" s="5"/>
      <c r="E9" s="6"/>
      <c r="F9" s="4"/>
    </row>
    <row r="10" spans="1:6" ht="13.5" x14ac:dyDescent="0.25">
      <c r="A10" s="4"/>
      <c r="B10" s="4"/>
      <c r="C10" s="4"/>
      <c r="D10" s="4"/>
      <c r="E10" s="82" t="s">
        <v>123</v>
      </c>
      <c r="F10" s="83"/>
    </row>
    <row r="11" spans="1:6" ht="24.95" customHeight="1" x14ac:dyDescent="0.2">
      <c r="A11" s="81" t="s">
        <v>2</v>
      </c>
      <c r="B11" s="81" t="s">
        <v>21</v>
      </c>
      <c r="C11" s="81" t="s">
        <v>3</v>
      </c>
      <c r="D11" s="81" t="s">
        <v>4</v>
      </c>
      <c r="E11" s="81"/>
      <c r="F11" s="81"/>
    </row>
    <row r="12" spans="1:6" ht="24.95" customHeight="1" x14ac:dyDescent="0.2">
      <c r="A12" s="81"/>
      <c r="B12" s="81"/>
      <c r="C12" s="81"/>
      <c r="D12" s="81" t="s">
        <v>5</v>
      </c>
      <c r="E12" s="81"/>
      <c r="F12" s="81" t="s">
        <v>6</v>
      </c>
    </row>
    <row r="13" spans="1:6" ht="45.75" customHeight="1" x14ac:dyDescent="0.2">
      <c r="A13" s="81"/>
      <c r="B13" s="81"/>
      <c r="C13" s="81"/>
      <c r="D13" s="79" t="s">
        <v>7</v>
      </c>
      <c r="E13" s="78" t="s">
        <v>39</v>
      </c>
      <c r="F13" s="81"/>
    </row>
    <row r="14" spans="1:6" ht="14.25" customHeight="1" x14ac:dyDescent="0.2">
      <c r="A14" s="7">
        <v>1</v>
      </c>
      <c r="B14" s="7">
        <v>2</v>
      </c>
      <c r="C14" s="7">
        <v>3</v>
      </c>
      <c r="D14" s="8">
        <v>4</v>
      </c>
      <c r="E14" s="7">
        <v>5</v>
      </c>
      <c r="F14" s="7">
        <v>6</v>
      </c>
    </row>
    <row r="15" spans="1:6" ht="28.5" x14ac:dyDescent="0.2">
      <c r="A15" s="21" t="s">
        <v>53</v>
      </c>
      <c r="B15" s="23" t="s">
        <v>180</v>
      </c>
      <c r="C15" s="51">
        <f>D15+F15</f>
        <v>99.7</v>
      </c>
      <c r="D15" s="52">
        <f>D16</f>
        <v>99.7</v>
      </c>
      <c r="E15" s="51">
        <f>E16</f>
        <v>90.6</v>
      </c>
      <c r="F15" s="53">
        <f>F16</f>
        <v>0</v>
      </c>
    </row>
    <row r="16" spans="1:6" ht="30" x14ac:dyDescent="0.2">
      <c r="A16" s="22" t="s">
        <v>54</v>
      </c>
      <c r="B16" s="24" t="s">
        <v>168</v>
      </c>
      <c r="C16" s="54">
        <f>D16+F16</f>
        <v>99.7</v>
      </c>
      <c r="D16" s="55">
        <v>99.7</v>
      </c>
      <c r="E16" s="54">
        <v>90.6</v>
      </c>
      <c r="F16" s="53">
        <v>0</v>
      </c>
    </row>
    <row r="17" spans="1:6" ht="15.75" customHeight="1" x14ac:dyDescent="0.2">
      <c r="A17" s="25" t="s">
        <v>55</v>
      </c>
      <c r="B17" s="26" t="s">
        <v>24</v>
      </c>
      <c r="C17" s="56">
        <f>D17+F17</f>
        <v>22886.400000000001</v>
      </c>
      <c r="D17" s="56">
        <f>D18+D29+D44+D47+D53+D59+D63+D65+D70+D73+D75+D77</f>
        <v>16196.5</v>
      </c>
      <c r="E17" s="56">
        <f>E18+E29+E44+E47+E53+E59+E63+E65+E70+E73+E75+E77</f>
        <v>4863.4800000000005</v>
      </c>
      <c r="F17" s="56">
        <f>F18+F29+F44+F47+F53+F59+F63+F65+F70+F73+F75+F77</f>
        <v>6689.9</v>
      </c>
    </row>
    <row r="18" spans="1:6" ht="14.25" x14ac:dyDescent="0.2">
      <c r="A18" s="27" t="s">
        <v>56</v>
      </c>
      <c r="B18" s="28" t="s">
        <v>42</v>
      </c>
      <c r="C18" s="51">
        <f t="shared" ref="C18:C23" si="0">D18+F18</f>
        <v>2809.2999999999997</v>
      </c>
      <c r="D18" s="56">
        <f>D19+D20+D21+D22+D23+D24+D25+D26+D27+D28</f>
        <v>2781.6</v>
      </c>
      <c r="E18" s="56">
        <f t="shared" ref="E18:F18" si="1">E19+E20+E21+E22+E23+E24+E25+E26+E27+E28</f>
        <v>2156.5</v>
      </c>
      <c r="F18" s="56">
        <f t="shared" si="1"/>
        <v>27.7</v>
      </c>
    </row>
    <row r="19" spans="1:6" ht="15" x14ac:dyDescent="0.2">
      <c r="A19" s="13" t="s">
        <v>57</v>
      </c>
      <c r="B19" s="29" t="s">
        <v>8</v>
      </c>
      <c r="C19" s="54">
        <f>D19</f>
        <v>105.7</v>
      </c>
      <c r="D19" s="55">
        <v>105.7</v>
      </c>
      <c r="E19" s="54">
        <v>14</v>
      </c>
      <c r="F19" s="54">
        <v>0</v>
      </c>
    </row>
    <row r="20" spans="1:6" ht="15" x14ac:dyDescent="0.2">
      <c r="A20" s="13" t="s">
        <v>58</v>
      </c>
      <c r="B20" s="29" t="s">
        <v>19</v>
      </c>
      <c r="C20" s="54">
        <f t="shared" si="0"/>
        <v>143</v>
      </c>
      <c r="D20" s="55">
        <v>143</v>
      </c>
      <c r="E20" s="54">
        <v>129.80000000000001</v>
      </c>
      <c r="F20" s="54">
        <v>0</v>
      </c>
    </row>
    <row r="21" spans="1:6" ht="15" x14ac:dyDescent="0.2">
      <c r="A21" s="13" t="s">
        <v>59</v>
      </c>
      <c r="B21" s="29" t="s">
        <v>9</v>
      </c>
      <c r="C21" s="54">
        <f t="shared" si="0"/>
        <v>2148.3000000000002</v>
      </c>
      <c r="D21" s="57">
        <v>2138.3000000000002</v>
      </c>
      <c r="E21" s="54">
        <v>1841.2</v>
      </c>
      <c r="F21" s="54">
        <v>10</v>
      </c>
    </row>
    <row r="22" spans="1:6" ht="15" x14ac:dyDescent="0.2">
      <c r="A22" s="13" t="s">
        <v>60</v>
      </c>
      <c r="B22" s="30" t="s">
        <v>25</v>
      </c>
      <c r="C22" s="54">
        <f t="shared" si="0"/>
        <v>14</v>
      </c>
      <c r="D22" s="55">
        <v>14</v>
      </c>
      <c r="E22" s="54">
        <v>0</v>
      </c>
      <c r="F22" s="54">
        <v>0</v>
      </c>
    </row>
    <row r="23" spans="1:6" ht="15" x14ac:dyDescent="0.2">
      <c r="A23" s="13" t="s">
        <v>61</v>
      </c>
      <c r="B23" s="30" t="s">
        <v>20</v>
      </c>
      <c r="C23" s="54">
        <f t="shared" si="0"/>
        <v>15.4</v>
      </c>
      <c r="D23" s="55">
        <v>15.4</v>
      </c>
      <c r="E23" s="54">
        <v>0</v>
      </c>
      <c r="F23" s="54">
        <v>0</v>
      </c>
    </row>
    <row r="24" spans="1:6" ht="15" x14ac:dyDescent="0.2">
      <c r="A24" s="13" t="s">
        <v>62</v>
      </c>
      <c r="B24" s="29" t="s">
        <v>10</v>
      </c>
      <c r="C24" s="54">
        <f t="shared" ref="C24:C30" si="2">D24+F24</f>
        <v>4</v>
      </c>
      <c r="D24" s="55">
        <v>4</v>
      </c>
      <c r="E24" s="54">
        <v>0</v>
      </c>
      <c r="F24" s="54">
        <v>0</v>
      </c>
    </row>
    <row r="25" spans="1:6" ht="15" x14ac:dyDescent="0.2">
      <c r="A25" s="13" t="s">
        <v>63</v>
      </c>
      <c r="B25" s="29" t="s">
        <v>13</v>
      </c>
      <c r="C25" s="54">
        <f t="shared" si="2"/>
        <v>160</v>
      </c>
      <c r="D25" s="55">
        <v>156.30000000000001</v>
      </c>
      <c r="E25" s="54">
        <v>0</v>
      </c>
      <c r="F25" s="58">
        <v>3.7</v>
      </c>
    </row>
    <row r="26" spans="1:6" ht="15" x14ac:dyDescent="0.2">
      <c r="A26" s="13" t="s">
        <v>64</v>
      </c>
      <c r="B26" s="30" t="s">
        <v>15</v>
      </c>
      <c r="C26" s="54">
        <f t="shared" si="2"/>
        <v>149.19999999999999</v>
      </c>
      <c r="D26" s="55">
        <v>149.19999999999999</v>
      </c>
      <c r="E26" s="55">
        <v>133.4</v>
      </c>
      <c r="F26" s="55">
        <v>0</v>
      </c>
    </row>
    <row r="27" spans="1:6" ht="15" x14ac:dyDescent="0.2">
      <c r="A27" s="13" t="s">
        <v>65</v>
      </c>
      <c r="B27" s="30" t="s">
        <v>173</v>
      </c>
      <c r="C27" s="54">
        <f t="shared" si="2"/>
        <v>51.2</v>
      </c>
      <c r="D27" s="55">
        <v>37.200000000000003</v>
      </c>
      <c r="E27" s="55">
        <v>19.899999999999999</v>
      </c>
      <c r="F27" s="55">
        <v>14</v>
      </c>
    </row>
    <row r="28" spans="1:6" ht="31.5" customHeight="1" x14ac:dyDescent="0.2">
      <c r="A28" s="70" t="s">
        <v>66</v>
      </c>
      <c r="B28" s="32" t="s">
        <v>170</v>
      </c>
      <c r="C28" s="59">
        <f>D28+F28</f>
        <v>18.5</v>
      </c>
      <c r="D28" s="55">
        <v>18.5</v>
      </c>
      <c r="E28" s="55">
        <v>18.2</v>
      </c>
      <c r="F28" s="55">
        <v>0</v>
      </c>
    </row>
    <row r="29" spans="1:6" ht="16.5" customHeight="1" x14ac:dyDescent="0.2">
      <c r="A29" s="27" t="s">
        <v>67</v>
      </c>
      <c r="B29" s="31" t="s">
        <v>43</v>
      </c>
      <c r="C29" s="52">
        <f>D29+F29</f>
        <v>2707.3000000000006</v>
      </c>
      <c r="D29" s="60">
        <f>D30+D41+D42+D43</f>
        <v>2296.0000000000005</v>
      </c>
      <c r="E29" s="60">
        <f>E30+E41+E42</f>
        <v>819.32000000000016</v>
      </c>
      <c r="F29" s="60">
        <f>F30+F41+F42+F43</f>
        <v>411.3</v>
      </c>
    </row>
    <row r="30" spans="1:6" ht="15" x14ac:dyDescent="0.2">
      <c r="A30" s="13" t="s">
        <v>68</v>
      </c>
      <c r="B30" s="30" t="s">
        <v>102</v>
      </c>
      <c r="C30" s="55">
        <f t="shared" si="2"/>
        <v>2140.7000000000003</v>
      </c>
      <c r="D30" s="57">
        <f>D31+D32+D33+D34+D35+D36+D37+D38+D40</f>
        <v>2070.7000000000003</v>
      </c>
      <c r="E30" s="55">
        <f>E31+E32+E33+E34+E35+E36+E37+E38+E40</f>
        <v>819.32000000000016</v>
      </c>
      <c r="F30" s="55">
        <f>F31+F32+F33+F34+F35+F36+F37+F38</f>
        <v>70</v>
      </c>
    </row>
    <row r="31" spans="1:6" ht="15" x14ac:dyDescent="0.2">
      <c r="A31" s="13"/>
      <c r="B31" s="32" t="s">
        <v>108</v>
      </c>
      <c r="C31" s="55">
        <f t="shared" ref="C31:C36" si="3">D31+F31</f>
        <v>177.9</v>
      </c>
      <c r="D31" s="55">
        <v>177.9</v>
      </c>
      <c r="E31" s="55">
        <v>122.59</v>
      </c>
      <c r="F31" s="55">
        <v>0</v>
      </c>
    </row>
    <row r="32" spans="1:6" ht="15" x14ac:dyDescent="0.2">
      <c r="A32" s="13"/>
      <c r="B32" s="30" t="s">
        <v>26</v>
      </c>
      <c r="C32" s="55">
        <f t="shared" si="3"/>
        <v>155</v>
      </c>
      <c r="D32" s="55">
        <v>115</v>
      </c>
      <c r="E32" s="55">
        <v>83.93</v>
      </c>
      <c r="F32" s="55">
        <v>40</v>
      </c>
    </row>
    <row r="33" spans="1:7" ht="15" x14ac:dyDescent="0.2">
      <c r="A33" s="13"/>
      <c r="B33" s="30" t="s">
        <v>27</v>
      </c>
      <c r="C33" s="55">
        <f t="shared" si="3"/>
        <v>95.3</v>
      </c>
      <c r="D33" s="55">
        <v>95.3</v>
      </c>
      <c r="E33" s="55">
        <v>67.98</v>
      </c>
      <c r="F33" s="55">
        <v>0</v>
      </c>
    </row>
    <row r="34" spans="1:7" ht="15" x14ac:dyDescent="0.2">
      <c r="A34" s="13"/>
      <c r="B34" s="30" t="s">
        <v>28</v>
      </c>
      <c r="C34" s="55">
        <f t="shared" si="3"/>
        <v>150.19999999999999</v>
      </c>
      <c r="D34" s="55">
        <v>150.19999999999999</v>
      </c>
      <c r="E34" s="55">
        <v>98.25</v>
      </c>
      <c r="F34" s="55">
        <v>0</v>
      </c>
    </row>
    <row r="35" spans="1:7" ht="15" x14ac:dyDescent="0.2">
      <c r="A35" s="13"/>
      <c r="B35" s="30" t="s">
        <v>29</v>
      </c>
      <c r="C35" s="55">
        <f t="shared" si="3"/>
        <v>93.2</v>
      </c>
      <c r="D35" s="55">
        <v>93.2</v>
      </c>
      <c r="E35" s="55">
        <v>73.040000000000006</v>
      </c>
      <c r="F35" s="55">
        <v>0</v>
      </c>
    </row>
    <row r="36" spans="1:7" ht="15" x14ac:dyDescent="0.2">
      <c r="A36" s="13"/>
      <c r="B36" s="30" t="s">
        <v>109</v>
      </c>
      <c r="C36" s="55">
        <f t="shared" si="3"/>
        <v>135</v>
      </c>
      <c r="D36" s="55">
        <v>135</v>
      </c>
      <c r="E36" s="55">
        <v>93.67</v>
      </c>
      <c r="F36" s="55">
        <v>0</v>
      </c>
    </row>
    <row r="37" spans="1:7" ht="15" x14ac:dyDescent="0.2">
      <c r="A37" s="13"/>
      <c r="B37" s="30" t="s">
        <v>30</v>
      </c>
      <c r="C37" s="55">
        <f t="shared" ref="C37:C42" si="4">D37+F37</f>
        <v>169.6</v>
      </c>
      <c r="D37" s="55">
        <v>169.6</v>
      </c>
      <c r="E37" s="55">
        <v>135.46</v>
      </c>
      <c r="F37" s="55">
        <v>0</v>
      </c>
    </row>
    <row r="38" spans="1:7" ht="15" x14ac:dyDescent="0.2">
      <c r="A38" s="13"/>
      <c r="B38" s="30" t="s">
        <v>181</v>
      </c>
      <c r="C38" s="55">
        <f t="shared" si="4"/>
        <v>1083.7</v>
      </c>
      <c r="D38" s="55">
        <v>1053.7</v>
      </c>
      <c r="E38" s="55">
        <v>90.59</v>
      </c>
      <c r="F38" s="55">
        <v>30</v>
      </c>
    </row>
    <row r="39" spans="1:7" ht="15" x14ac:dyDescent="0.2">
      <c r="A39" s="13"/>
      <c r="B39" s="30" t="s">
        <v>182</v>
      </c>
      <c r="C39" s="55">
        <v>30</v>
      </c>
      <c r="D39" s="55"/>
      <c r="E39" s="55"/>
      <c r="F39" s="55">
        <v>30</v>
      </c>
    </row>
    <row r="40" spans="1:7" ht="15" x14ac:dyDescent="0.2">
      <c r="A40" s="13"/>
      <c r="B40" s="30" t="s">
        <v>103</v>
      </c>
      <c r="C40" s="55">
        <f t="shared" si="4"/>
        <v>80.8</v>
      </c>
      <c r="D40" s="55">
        <v>80.8</v>
      </c>
      <c r="E40" s="55">
        <v>53.81</v>
      </c>
      <c r="F40" s="55">
        <v>0</v>
      </c>
    </row>
    <row r="41" spans="1:7" ht="15" x14ac:dyDescent="0.2">
      <c r="A41" s="13" t="s">
        <v>69</v>
      </c>
      <c r="B41" s="30" t="s">
        <v>13</v>
      </c>
      <c r="C41" s="55">
        <f t="shared" si="4"/>
        <v>341.4</v>
      </c>
      <c r="D41" s="61">
        <v>171.4</v>
      </c>
      <c r="E41" s="55">
        <v>0</v>
      </c>
      <c r="F41" s="61">
        <v>170</v>
      </c>
    </row>
    <row r="42" spans="1:7" ht="27.75" customHeight="1" x14ac:dyDescent="0.2">
      <c r="A42" s="70" t="s">
        <v>177</v>
      </c>
      <c r="B42" s="71" t="s">
        <v>114</v>
      </c>
      <c r="C42" s="55">
        <f t="shared" si="4"/>
        <v>106.69999999999999</v>
      </c>
      <c r="D42" s="55">
        <v>50.9</v>
      </c>
      <c r="E42" s="55">
        <v>0</v>
      </c>
      <c r="F42" s="55">
        <v>55.8</v>
      </c>
      <c r="G42" s="50"/>
    </row>
    <row r="43" spans="1:7" ht="15" x14ac:dyDescent="0.2">
      <c r="A43" s="72" t="s">
        <v>117</v>
      </c>
      <c r="B43" s="32" t="s">
        <v>106</v>
      </c>
      <c r="C43" s="59">
        <f>D43+F43</f>
        <v>118.5</v>
      </c>
      <c r="D43" s="55">
        <v>3</v>
      </c>
      <c r="E43" s="55">
        <v>0</v>
      </c>
      <c r="F43" s="55">
        <v>115.5</v>
      </c>
      <c r="G43" s="16"/>
    </row>
    <row r="44" spans="1:7" ht="14.25" x14ac:dyDescent="0.2">
      <c r="A44" s="27" t="s">
        <v>70</v>
      </c>
      <c r="B44" s="28" t="s">
        <v>44</v>
      </c>
      <c r="C44" s="51">
        <f>D44+F44</f>
        <v>406.4</v>
      </c>
      <c r="D44" s="52">
        <f>D45+D46</f>
        <v>406.4</v>
      </c>
      <c r="E44" s="52">
        <f>E46+E45</f>
        <v>182.4</v>
      </c>
      <c r="F44" s="52">
        <f>F45+F46</f>
        <v>0</v>
      </c>
    </row>
    <row r="45" spans="1:7" ht="15" x14ac:dyDescent="0.2">
      <c r="A45" s="13" t="s">
        <v>31</v>
      </c>
      <c r="B45" s="30" t="s">
        <v>13</v>
      </c>
      <c r="C45" s="54">
        <f>F45+D45</f>
        <v>49</v>
      </c>
      <c r="D45" s="55">
        <v>49</v>
      </c>
      <c r="E45" s="55">
        <v>43</v>
      </c>
      <c r="F45" s="55">
        <v>0</v>
      </c>
    </row>
    <row r="46" spans="1:7" ht="19.5" customHeight="1" x14ac:dyDescent="0.2">
      <c r="A46" s="13" t="s">
        <v>36</v>
      </c>
      <c r="B46" s="29" t="s">
        <v>15</v>
      </c>
      <c r="C46" s="54">
        <f t="shared" ref="C46:C55" si="5">D46+F46</f>
        <v>357.4</v>
      </c>
      <c r="D46" s="55">
        <v>357.4</v>
      </c>
      <c r="E46" s="55">
        <v>139.4</v>
      </c>
      <c r="F46" s="55">
        <v>0</v>
      </c>
    </row>
    <row r="47" spans="1:7" ht="14.25" x14ac:dyDescent="0.2">
      <c r="A47" s="34" t="s">
        <v>71</v>
      </c>
      <c r="B47" s="49" t="s">
        <v>45</v>
      </c>
      <c r="C47" s="62">
        <f t="shared" si="5"/>
        <v>6299.3</v>
      </c>
      <c r="D47" s="63">
        <f>D48+D49+D50+D51+D52</f>
        <v>1749.2</v>
      </c>
      <c r="E47" s="64">
        <f>E48+E49+E50+E51+E52</f>
        <v>15.5</v>
      </c>
      <c r="F47" s="63">
        <f>F48+F49+F50+F51+F52</f>
        <v>4550.1000000000004</v>
      </c>
    </row>
    <row r="48" spans="1:7" ht="15" x14ac:dyDescent="0.2">
      <c r="A48" s="33" t="s">
        <v>72</v>
      </c>
      <c r="B48" s="71" t="s">
        <v>13</v>
      </c>
      <c r="C48" s="65">
        <f t="shared" si="5"/>
        <v>853.3</v>
      </c>
      <c r="D48" s="61">
        <v>353.5</v>
      </c>
      <c r="E48" s="59">
        <v>8.8000000000000007</v>
      </c>
      <c r="F48" s="55">
        <v>499.8</v>
      </c>
    </row>
    <row r="49" spans="1:6" ht="15" customHeight="1" x14ac:dyDescent="0.2">
      <c r="A49" s="33" t="s">
        <v>178</v>
      </c>
      <c r="B49" s="30" t="s">
        <v>104</v>
      </c>
      <c r="C49" s="54">
        <f t="shared" si="5"/>
        <v>1056.5</v>
      </c>
      <c r="D49" s="59"/>
      <c r="E49" s="59"/>
      <c r="F49" s="55">
        <v>1056.5</v>
      </c>
    </row>
    <row r="50" spans="1:6" ht="18.75" customHeight="1" x14ac:dyDescent="0.2">
      <c r="A50" s="70" t="s">
        <v>37</v>
      </c>
      <c r="B50" s="32" t="s">
        <v>169</v>
      </c>
      <c r="C50" s="59">
        <f t="shared" si="5"/>
        <v>693.7</v>
      </c>
      <c r="D50" s="55">
        <v>416.5</v>
      </c>
      <c r="E50" s="55"/>
      <c r="F50" s="55">
        <v>277.2</v>
      </c>
    </row>
    <row r="51" spans="1:6" ht="30" customHeight="1" x14ac:dyDescent="0.2">
      <c r="A51" s="70" t="s">
        <v>113</v>
      </c>
      <c r="B51" s="32" t="s">
        <v>106</v>
      </c>
      <c r="C51" s="59">
        <f t="shared" si="5"/>
        <v>3141.3</v>
      </c>
      <c r="D51" s="55">
        <v>979.2</v>
      </c>
      <c r="E51" s="55">
        <v>6.7</v>
      </c>
      <c r="F51" s="55">
        <v>2162.1</v>
      </c>
    </row>
    <row r="52" spans="1:6" ht="15" x14ac:dyDescent="0.2">
      <c r="A52" s="69" t="s">
        <v>101</v>
      </c>
      <c r="B52" s="30" t="s">
        <v>130</v>
      </c>
      <c r="C52" s="59">
        <f t="shared" si="5"/>
        <v>554.5</v>
      </c>
      <c r="D52" s="55"/>
      <c r="E52" s="55"/>
      <c r="F52" s="55">
        <v>554.5</v>
      </c>
    </row>
    <row r="53" spans="1:6" ht="14.25" x14ac:dyDescent="0.2">
      <c r="A53" s="34" t="s">
        <v>73</v>
      </c>
      <c r="B53" s="35" t="s">
        <v>100</v>
      </c>
      <c r="C53" s="64">
        <f t="shared" si="5"/>
        <v>4993.3999999999996</v>
      </c>
      <c r="D53" s="66">
        <f>D54+D55+D56+D57+D58</f>
        <v>3526</v>
      </c>
      <c r="E53" s="66">
        <f>E54+E55+E56+E57+E58</f>
        <v>0</v>
      </c>
      <c r="F53" s="66">
        <f>F54+F55+FF57+F57+F58</f>
        <v>1467.4</v>
      </c>
    </row>
    <row r="54" spans="1:6" ht="15" x14ac:dyDescent="0.2">
      <c r="A54" s="33" t="s">
        <v>74</v>
      </c>
      <c r="B54" s="71" t="s">
        <v>13</v>
      </c>
      <c r="C54" s="59">
        <f t="shared" si="5"/>
        <v>3240.7999999999997</v>
      </c>
      <c r="D54" s="59">
        <v>2736.6</v>
      </c>
      <c r="E54" s="59"/>
      <c r="F54" s="55">
        <v>504.2</v>
      </c>
    </row>
    <row r="55" spans="1:6" ht="14.25" customHeight="1" x14ac:dyDescent="0.2">
      <c r="A55" s="33" t="s">
        <v>131</v>
      </c>
      <c r="B55" s="30" t="s">
        <v>107</v>
      </c>
      <c r="C55" s="59">
        <f t="shared" si="5"/>
        <v>207</v>
      </c>
      <c r="D55" s="55"/>
      <c r="E55" s="55"/>
      <c r="F55" s="55">
        <v>207</v>
      </c>
    </row>
    <row r="56" spans="1:6" ht="33" customHeight="1" x14ac:dyDescent="0.2">
      <c r="A56" s="33" t="s">
        <v>132</v>
      </c>
      <c r="B56" s="32" t="s">
        <v>18</v>
      </c>
      <c r="C56" s="59">
        <f t="shared" ref="C56" si="6">D56+F56</f>
        <v>238.1</v>
      </c>
      <c r="D56" s="55">
        <v>238.1</v>
      </c>
      <c r="E56" s="55"/>
      <c r="F56" s="55">
        <v>0</v>
      </c>
    </row>
    <row r="57" spans="1:6" ht="45" x14ac:dyDescent="0.2">
      <c r="A57" s="13" t="s">
        <v>133</v>
      </c>
      <c r="B57" s="32" t="s">
        <v>170</v>
      </c>
      <c r="C57" s="59">
        <f>D57+F57</f>
        <v>21.3</v>
      </c>
      <c r="D57" s="55">
        <v>21.3</v>
      </c>
      <c r="E57" s="55"/>
      <c r="F57" s="55">
        <v>0</v>
      </c>
    </row>
    <row r="58" spans="1:6" ht="30" customHeight="1" x14ac:dyDescent="0.2">
      <c r="A58" s="33" t="s">
        <v>112</v>
      </c>
      <c r="B58" s="30" t="s">
        <v>99</v>
      </c>
      <c r="C58" s="59">
        <f>D58+F58</f>
        <v>1286.2</v>
      </c>
      <c r="D58" s="55">
        <v>530</v>
      </c>
      <c r="E58" s="55"/>
      <c r="F58" s="55">
        <v>756.2</v>
      </c>
    </row>
    <row r="59" spans="1:6" ht="15" customHeight="1" x14ac:dyDescent="0.2">
      <c r="A59" s="27" t="s">
        <v>75</v>
      </c>
      <c r="B59" s="31" t="s">
        <v>46</v>
      </c>
      <c r="C59" s="52">
        <f t="shared" ref="C59" si="7">D59+F59</f>
        <v>78.2</v>
      </c>
      <c r="D59" s="52">
        <f>D60+D62</f>
        <v>78.2</v>
      </c>
      <c r="E59" s="52">
        <f>E60+E62</f>
        <v>0</v>
      </c>
      <c r="F59" s="52">
        <f>F60+F62</f>
        <v>0</v>
      </c>
    </row>
    <row r="60" spans="1:6" ht="30" x14ac:dyDescent="0.2">
      <c r="A60" s="13" t="s">
        <v>76</v>
      </c>
      <c r="B60" s="32" t="s">
        <v>18</v>
      </c>
      <c r="C60" s="55">
        <v>49.5</v>
      </c>
      <c r="D60" s="55">
        <v>49.5</v>
      </c>
      <c r="E60" s="52"/>
      <c r="F60" s="52"/>
    </row>
    <row r="61" spans="1:6" ht="30" x14ac:dyDescent="0.2">
      <c r="A61" s="36"/>
      <c r="B61" s="32" t="s">
        <v>22</v>
      </c>
      <c r="C61" s="55">
        <v>49.5</v>
      </c>
      <c r="D61" s="55">
        <v>49.5</v>
      </c>
      <c r="E61" s="52"/>
      <c r="F61" s="52"/>
    </row>
    <row r="62" spans="1:6" ht="15" x14ac:dyDescent="0.2">
      <c r="A62" s="13" t="s">
        <v>77</v>
      </c>
      <c r="B62" s="71" t="s">
        <v>13</v>
      </c>
      <c r="C62" s="54">
        <f>D62</f>
        <v>28.7</v>
      </c>
      <c r="D62" s="55">
        <v>28.7</v>
      </c>
      <c r="E62" s="54"/>
      <c r="F62" s="54"/>
    </row>
    <row r="63" spans="1:6" ht="14.25" x14ac:dyDescent="0.2">
      <c r="A63" s="27" t="s">
        <v>78</v>
      </c>
      <c r="B63" s="31" t="s">
        <v>47</v>
      </c>
      <c r="C63" s="52">
        <f>D63+F63</f>
        <v>284.39999999999998</v>
      </c>
      <c r="D63" s="52">
        <f>D64</f>
        <v>266.39999999999998</v>
      </c>
      <c r="E63" s="52">
        <f>E64</f>
        <v>0</v>
      </c>
      <c r="F63" s="52">
        <f>F64</f>
        <v>18</v>
      </c>
    </row>
    <row r="64" spans="1:6" ht="15" x14ac:dyDescent="0.2">
      <c r="A64" s="13" t="s">
        <v>79</v>
      </c>
      <c r="B64" s="30" t="s">
        <v>13</v>
      </c>
      <c r="C64" s="55">
        <f>D64+F64</f>
        <v>284.39999999999998</v>
      </c>
      <c r="D64" s="55">
        <v>266.39999999999998</v>
      </c>
      <c r="E64" s="55">
        <v>0</v>
      </c>
      <c r="F64" s="55">
        <v>18</v>
      </c>
    </row>
    <row r="65" spans="1:6" ht="20.25" customHeight="1" x14ac:dyDescent="0.2">
      <c r="A65" s="37" t="s">
        <v>80</v>
      </c>
      <c r="B65" s="28" t="s">
        <v>48</v>
      </c>
      <c r="C65" s="52">
        <f>D65+F65</f>
        <v>2438.1</v>
      </c>
      <c r="D65" s="56">
        <f>D66+D67+D68+D69</f>
        <v>2358.1</v>
      </c>
      <c r="E65" s="52">
        <f>E67+E68</f>
        <v>1513.1599999999999</v>
      </c>
      <c r="F65" s="52">
        <f>F66+F67+F68+F69</f>
        <v>80</v>
      </c>
    </row>
    <row r="66" spans="1:6" ht="15" x14ac:dyDescent="0.2">
      <c r="A66" s="13" t="s">
        <v>81</v>
      </c>
      <c r="B66" s="30" t="s">
        <v>13</v>
      </c>
      <c r="C66" s="55">
        <f>D66+F66</f>
        <v>455.4</v>
      </c>
      <c r="D66" s="55">
        <v>375.4</v>
      </c>
      <c r="E66" s="55">
        <v>0</v>
      </c>
      <c r="F66" s="55">
        <v>80</v>
      </c>
    </row>
    <row r="67" spans="1:6" ht="30" customHeight="1" x14ac:dyDescent="0.2">
      <c r="A67" s="15" t="s">
        <v>82</v>
      </c>
      <c r="B67" s="30" t="s">
        <v>136</v>
      </c>
      <c r="C67" s="55">
        <f>D67+F67</f>
        <v>1576.6</v>
      </c>
      <c r="D67" s="57">
        <v>1576.6</v>
      </c>
      <c r="E67" s="54">
        <v>1510.6</v>
      </c>
      <c r="F67" s="54">
        <v>0</v>
      </c>
    </row>
    <row r="68" spans="1:6" ht="31.5" customHeight="1" x14ac:dyDescent="0.2">
      <c r="A68" s="15" t="s">
        <v>118</v>
      </c>
      <c r="B68" s="30" t="s">
        <v>138</v>
      </c>
      <c r="C68" s="55">
        <f>D68</f>
        <v>382.1</v>
      </c>
      <c r="D68" s="57">
        <v>382.1</v>
      </c>
      <c r="E68" s="77">
        <v>2.56</v>
      </c>
      <c r="F68" s="54"/>
    </row>
    <row r="69" spans="1:6" ht="45" x14ac:dyDescent="0.2">
      <c r="A69" s="70" t="s">
        <v>179</v>
      </c>
      <c r="B69" s="32" t="s">
        <v>169</v>
      </c>
      <c r="C69" s="59">
        <f t="shared" ref="C69" si="8">D69+F69</f>
        <v>24</v>
      </c>
      <c r="D69" s="55">
        <v>24</v>
      </c>
      <c r="E69" s="55"/>
      <c r="F69" s="55">
        <v>0</v>
      </c>
    </row>
    <row r="70" spans="1:6" ht="30" customHeight="1" x14ac:dyDescent="0.2">
      <c r="A70" s="27" t="s">
        <v>83</v>
      </c>
      <c r="B70" s="28" t="s">
        <v>49</v>
      </c>
      <c r="C70" s="51">
        <f>D70+F70</f>
        <v>2377.3000000000002</v>
      </c>
      <c r="D70" s="56">
        <f>D71+D72</f>
        <v>2377.3000000000002</v>
      </c>
      <c r="E70" s="52">
        <f>E71+E72</f>
        <v>176.10000000000002</v>
      </c>
      <c r="F70" s="52">
        <f>F71+F72</f>
        <v>0</v>
      </c>
    </row>
    <row r="71" spans="1:6" ht="15" x14ac:dyDescent="0.2">
      <c r="A71" s="13" t="s">
        <v>84</v>
      </c>
      <c r="B71" s="29" t="s">
        <v>13</v>
      </c>
      <c r="C71" s="54">
        <f>D71+F71</f>
        <v>1290.8</v>
      </c>
      <c r="D71" s="57">
        <v>1290.8</v>
      </c>
      <c r="E71" s="54">
        <v>136.4</v>
      </c>
      <c r="F71" s="54">
        <v>0</v>
      </c>
    </row>
    <row r="72" spans="1:6" ht="15" x14ac:dyDescent="0.2">
      <c r="A72" s="13" t="s">
        <v>85</v>
      </c>
      <c r="B72" s="29" t="s">
        <v>15</v>
      </c>
      <c r="C72" s="54">
        <f>D72</f>
        <v>1086.5</v>
      </c>
      <c r="D72" s="57">
        <v>1086.5</v>
      </c>
      <c r="E72" s="54">
        <v>39.700000000000003</v>
      </c>
      <c r="F72" s="54"/>
    </row>
    <row r="73" spans="1:6" ht="14.25" x14ac:dyDescent="0.2">
      <c r="A73" s="37" t="s">
        <v>86</v>
      </c>
      <c r="B73" s="38" t="s">
        <v>11</v>
      </c>
      <c r="C73" s="52">
        <f t="shared" ref="C73:C78" si="9">D73+F73</f>
        <v>220.4</v>
      </c>
      <c r="D73" s="52">
        <f>D74</f>
        <v>172.5</v>
      </c>
      <c r="E73" s="52">
        <f>E74</f>
        <v>0</v>
      </c>
      <c r="F73" s="52">
        <f>F74</f>
        <v>47.9</v>
      </c>
    </row>
    <row r="74" spans="1:6" ht="15" x14ac:dyDescent="0.2">
      <c r="A74" s="15" t="s">
        <v>87</v>
      </c>
      <c r="B74" s="29" t="s">
        <v>13</v>
      </c>
      <c r="C74" s="55">
        <f>D74+F74</f>
        <v>220.4</v>
      </c>
      <c r="D74" s="55">
        <v>172.5</v>
      </c>
      <c r="E74" s="54">
        <v>0</v>
      </c>
      <c r="F74" s="54">
        <v>47.9</v>
      </c>
    </row>
    <row r="75" spans="1:6" ht="14.25" x14ac:dyDescent="0.2">
      <c r="A75" s="37" t="s">
        <v>88</v>
      </c>
      <c r="B75" s="28" t="s">
        <v>12</v>
      </c>
      <c r="C75" s="52">
        <f t="shared" si="9"/>
        <v>121.5</v>
      </c>
      <c r="D75" s="52">
        <f>D76</f>
        <v>87</v>
      </c>
      <c r="E75" s="52">
        <f>E76</f>
        <v>0</v>
      </c>
      <c r="F75" s="52">
        <f>F76</f>
        <v>34.5</v>
      </c>
    </row>
    <row r="76" spans="1:6" ht="15" x14ac:dyDescent="0.2">
      <c r="A76" s="15" t="s">
        <v>89</v>
      </c>
      <c r="B76" s="29" t="s">
        <v>13</v>
      </c>
      <c r="C76" s="55">
        <f t="shared" si="9"/>
        <v>121.5</v>
      </c>
      <c r="D76" s="55">
        <v>87</v>
      </c>
      <c r="E76" s="54">
        <v>0</v>
      </c>
      <c r="F76" s="54">
        <v>34.5</v>
      </c>
    </row>
    <row r="77" spans="1:6" ht="25.5" x14ac:dyDescent="0.2">
      <c r="A77" s="37" t="s">
        <v>90</v>
      </c>
      <c r="B77" s="38" t="s">
        <v>23</v>
      </c>
      <c r="C77" s="52">
        <f t="shared" si="9"/>
        <v>150.80000000000001</v>
      </c>
      <c r="D77" s="52">
        <f>D78+D79+D80</f>
        <v>97.8</v>
      </c>
      <c r="E77" s="52">
        <f>E78+E79+E80</f>
        <v>0.5</v>
      </c>
      <c r="F77" s="52">
        <f>F78+F79+F80</f>
        <v>53</v>
      </c>
    </row>
    <row r="78" spans="1:6" ht="24.95" customHeight="1" x14ac:dyDescent="0.2">
      <c r="A78" s="15" t="s">
        <v>91</v>
      </c>
      <c r="B78" s="29" t="s">
        <v>13</v>
      </c>
      <c r="C78" s="55">
        <f t="shared" si="9"/>
        <v>113</v>
      </c>
      <c r="D78" s="55">
        <v>61</v>
      </c>
      <c r="E78" s="54">
        <v>0</v>
      </c>
      <c r="F78" s="54">
        <v>52</v>
      </c>
    </row>
    <row r="79" spans="1:6" ht="15" x14ac:dyDescent="0.2">
      <c r="A79" s="15" t="s">
        <v>92</v>
      </c>
      <c r="B79" s="29" t="s">
        <v>14</v>
      </c>
      <c r="C79" s="55">
        <f>D79+F79</f>
        <v>36.799999999999997</v>
      </c>
      <c r="D79" s="55">
        <v>36.799999999999997</v>
      </c>
      <c r="E79" s="54">
        <v>0.5</v>
      </c>
      <c r="F79" s="54">
        <v>0</v>
      </c>
    </row>
    <row r="80" spans="1:6" ht="45" x14ac:dyDescent="0.2">
      <c r="A80" s="15" t="s">
        <v>40</v>
      </c>
      <c r="B80" s="30" t="s">
        <v>51</v>
      </c>
      <c r="C80" s="55">
        <f>D80+F80</f>
        <v>1</v>
      </c>
      <c r="D80" s="55">
        <v>0</v>
      </c>
      <c r="E80" s="54">
        <v>0</v>
      </c>
      <c r="F80" s="54">
        <v>1</v>
      </c>
    </row>
    <row r="81" spans="1:6" ht="42.75" x14ac:dyDescent="0.2">
      <c r="A81" s="39" t="s">
        <v>32</v>
      </c>
      <c r="B81" s="40" t="s">
        <v>50</v>
      </c>
      <c r="C81" s="60">
        <f>D81+F81</f>
        <v>297.2</v>
      </c>
      <c r="D81" s="56">
        <f>D82+D84</f>
        <v>297.2</v>
      </c>
      <c r="E81" s="56">
        <f>E82+E84</f>
        <v>0</v>
      </c>
      <c r="F81" s="56">
        <f>F83</f>
        <v>0</v>
      </c>
    </row>
    <row r="82" spans="1:6" ht="14.25" x14ac:dyDescent="0.2">
      <c r="A82" s="27" t="s">
        <v>93</v>
      </c>
      <c r="B82" s="28" t="s">
        <v>42</v>
      </c>
      <c r="C82" s="63">
        <f t="shared" ref="C82:C98" si="10">D82+F82</f>
        <v>99</v>
      </c>
      <c r="D82" s="52">
        <f>D83</f>
        <v>99</v>
      </c>
      <c r="E82" s="52">
        <f>E83</f>
        <v>0</v>
      </c>
      <c r="F82" s="63">
        <f>F83</f>
        <v>0</v>
      </c>
    </row>
    <row r="83" spans="1:6" ht="30" x14ac:dyDescent="0.2">
      <c r="A83" s="13" t="s">
        <v>94</v>
      </c>
      <c r="B83" s="30" t="s">
        <v>125</v>
      </c>
      <c r="C83" s="61">
        <f t="shared" si="10"/>
        <v>99</v>
      </c>
      <c r="D83" s="55">
        <v>99</v>
      </c>
      <c r="E83" s="55"/>
      <c r="F83" s="61">
        <v>0</v>
      </c>
    </row>
    <row r="84" spans="1:6" ht="14.25" x14ac:dyDescent="0.2">
      <c r="A84" s="27" t="s">
        <v>95</v>
      </c>
      <c r="B84" s="41" t="s">
        <v>48</v>
      </c>
      <c r="C84" s="52">
        <f>D84+F84</f>
        <v>198.2</v>
      </c>
      <c r="D84" s="52">
        <v>198.2</v>
      </c>
      <c r="E84" s="52">
        <f>E85</f>
        <v>0</v>
      </c>
      <c r="F84" s="52">
        <f>F85</f>
        <v>0</v>
      </c>
    </row>
    <row r="85" spans="1:6" ht="30" x14ac:dyDescent="0.2">
      <c r="A85" s="13" t="s">
        <v>119</v>
      </c>
      <c r="B85" s="30" t="s">
        <v>135</v>
      </c>
      <c r="C85" s="55">
        <f t="shared" si="10"/>
        <v>198.2</v>
      </c>
      <c r="D85" s="55">
        <v>198.2</v>
      </c>
      <c r="E85" s="55"/>
      <c r="F85" s="55"/>
    </row>
    <row r="86" spans="1:6" ht="30" customHeight="1" x14ac:dyDescent="0.2">
      <c r="A86" s="14" t="s">
        <v>33</v>
      </c>
      <c r="B86" s="40" t="s">
        <v>115</v>
      </c>
      <c r="C86" s="52">
        <f>C87</f>
        <v>480.1</v>
      </c>
      <c r="D86" s="52">
        <f>D87</f>
        <v>480.1</v>
      </c>
      <c r="E86" s="52">
        <f>E87</f>
        <v>433</v>
      </c>
      <c r="F86" s="52">
        <f>F87</f>
        <v>0</v>
      </c>
    </row>
    <row r="87" spans="1:6" ht="31.5" customHeight="1" x14ac:dyDescent="0.2">
      <c r="A87" s="14" t="s">
        <v>96</v>
      </c>
      <c r="B87" s="40" t="s">
        <v>43</v>
      </c>
      <c r="C87" s="52">
        <f>C88+C89</f>
        <v>480.1</v>
      </c>
      <c r="D87" s="52">
        <f>D88+D89</f>
        <v>480.1</v>
      </c>
      <c r="E87" s="52">
        <f>E88+E89</f>
        <v>433</v>
      </c>
      <c r="F87" s="52">
        <f>F88+F89</f>
        <v>0</v>
      </c>
    </row>
    <row r="88" spans="1:6" ht="15" x14ac:dyDescent="0.2">
      <c r="A88" s="15" t="s">
        <v>97</v>
      </c>
      <c r="B88" s="30" t="s">
        <v>15</v>
      </c>
      <c r="C88" s="55">
        <f>D88+F88</f>
        <v>447</v>
      </c>
      <c r="D88" s="55">
        <v>447</v>
      </c>
      <c r="E88" s="55">
        <v>415</v>
      </c>
      <c r="F88" s="55">
        <v>0</v>
      </c>
    </row>
    <row r="89" spans="1:6" ht="15" x14ac:dyDescent="0.2">
      <c r="A89" s="15" t="s">
        <v>110</v>
      </c>
      <c r="B89" s="30" t="s">
        <v>111</v>
      </c>
      <c r="C89" s="55">
        <f>D89+F89</f>
        <v>33.1</v>
      </c>
      <c r="D89" s="55">
        <v>33.1</v>
      </c>
      <c r="E89" s="55">
        <v>18</v>
      </c>
      <c r="F89" s="55">
        <v>0</v>
      </c>
    </row>
    <row r="90" spans="1:6" ht="17.25" customHeight="1" x14ac:dyDescent="0.2">
      <c r="A90" s="14" t="s">
        <v>35</v>
      </c>
      <c r="B90" s="40" t="s">
        <v>116</v>
      </c>
      <c r="C90" s="52">
        <f>C91</f>
        <v>454.4</v>
      </c>
      <c r="D90" s="52">
        <f>D91</f>
        <v>454.4</v>
      </c>
      <c r="E90" s="52">
        <f>E91</f>
        <v>346.29999999999995</v>
      </c>
      <c r="F90" s="52">
        <f>F91</f>
        <v>0</v>
      </c>
    </row>
    <row r="91" spans="1:6" ht="14.25" x14ac:dyDescent="0.2">
      <c r="A91" s="14" t="s">
        <v>98</v>
      </c>
      <c r="B91" s="40" t="s">
        <v>46</v>
      </c>
      <c r="C91" s="52">
        <f>C92+C93</f>
        <v>454.4</v>
      </c>
      <c r="D91" s="52">
        <f>D92+D93</f>
        <v>454.4</v>
      </c>
      <c r="E91" s="52">
        <f>E92+E93</f>
        <v>346.29999999999995</v>
      </c>
      <c r="F91" s="52">
        <v>0</v>
      </c>
    </row>
    <row r="92" spans="1:6" ht="30" x14ac:dyDescent="0.2">
      <c r="A92" s="15" t="s">
        <v>120</v>
      </c>
      <c r="B92" s="30" t="s">
        <v>52</v>
      </c>
      <c r="C92" s="55">
        <f>D92+F92</f>
        <v>78.400000000000006</v>
      </c>
      <c r="D92" s="55">
        <v>78.400000000000006</v>
      </c>
      <c r="E92" s="55">
        <v>76.900000000000006</v>
      </c>
      <c r="F92" s="55">
        <v>0</v>
      </c>
    </row>
    <row r="93" spans="1:6" ht="15" x14ac:dyDescent="0.2">
      <c r="A93" s="15" t="s">
        <v>121</v>
      </c>
      <c r="B93" s="30" t="s">
        <v>15</v>
      </c>
      <c r="C93" s="55">
        <f>D93+F93</f>
        <v>376</v>
      </c>
      <c r="D93" s="55">
        <v>376</v>
      </c>
      <c r="E93" s="55">
        <v>269.39999999999998</v>
      </c>
      <c r="F93" s="55">
        <v>0</v>
      </c>
    </row>
    <row r="94" spans="1:6" ht="28.5" x14ac:dyDescent="0.2">
      <c r="A94" s="46" t="s">
        <v>139</v>
      </c>
      <c r="B94" s="40" t="s">
        <v>129</v>
      </c>
      <c r="C94" s="52">
        <f t="shared" si="10"/>
        <v>2854.8</v>
      </c>
      <c r="D94" s="52">
        <f>D95+D96</f>
        <v>2606.3000000000002</v>
      </c>
      <c r="E94" s="52">
        <f>E95+E96</f>
        <v>2130.1</v>
      </c>
      <c r="F94" s="52">
        <f>F95+F96</f>
        <v>248.5</v>
      </c>
    </row>
    <row r="95" spans="1:6" ht="15" x14ac:dyDescent="0.2">
      <c r="A95" s="13" t="s">
        <v>141</v>
      </c>
      <c r="B95" s="29" t="s">
        <v>13</v>
      </c>
      <c r="C95" s="55">
        <f t="shared" ref="C95" si="11">D95+F95</f>
        <v>2653.2000000000003</v>
      </c>
      <c r="D95" s="55">
        <v>2434.9</v>
      </c>
      <c r="E95" s="55">
        <v>2040.3</v>
      </c>
      <c r="F95" s="55">
        <v>218.3</v>
      </c>
    </row>
    <row r="96" spans="1:6" ht="15" x14ac:dyDescent="0.2">
      <c r="A96" s="13" t="s">
        <v>140</v>
      </c>
      <c r="B96" s="29" t="s">
        <v>34</v>
      </c>
      <c r="C96" s="55">
        <f>F96+D96</f>
        <v>201.6</v>
      </c>
      <c r="D96" s="55">
        <v>171.4</v>
      </c>
      <c r="E96" s="55">
        <v>89.8</v>
      </c>
      <c r="F96" s="55">
        <v>30.2</v>
      </c>
    </row>
    <row r="97" spans="1:8" ht="42.75" x14ac:dyDescent="0.2">
      <c r="A97" s="27" t="s">
        <v>142</v>
      </c>
      <c r="B97" s="40" t="s">
        <v>128</v>
      </c>
      <c r="C97" s="52">
        <f t="shared" si="10"/>
        <v>2052.3000000000002</v>
      </c>
      <c r="D97" s="52">
        <f>D98+D99+D100</f>
        <v>1969.3</v>
      </c>
      <c r="E97" s="52">
        <f>E98+E99+E100</f>
        <v>1718.1</v>
      </c>
      <c r="F97" s="52">
        <f>F98+F99</f>
        <v>83</v>
      </c>
    </row>
    <row r="98" spans="1:8" ht="45" customHeight="1" x14ac:dyDescent="0.2">
      <c r="A98" s="13" t="s">
        <v>143</v>
      </c>
      <c r="B98" s="29" t="s">
        <v>13</v>
      </c>
      <c r="C98" s="55">
        <f t="shared" si="10"/>
        <v>1686.5</v>
      </c>
      <c r="D98" s="55">
        <v>1616.5</v>
      </c>
      <c r="E98" s="55">
        <v>1469</v>
      </c>
      <c r="F98" s="55">
        <v>70</v>
      </c>
    </row>
    <row r="99" spans="1:8" ht="15" x14ac:dyDescent="0.25">
      <c r="A99" s="13" t="s">
        <v>144</v>
      </c>
      <c r="B99" s="29" t="s">
        <v>34</v>
      </c>
      <c r="C99" s="55">
        <f>F99+D99</f>
        <v>166.6</v>
      </c>
      <c r="D99" s="55">
        <v>153.6</v>
      </c>
      <c r="E99" s="55">
        <v>56.1</v>
      </c>
      <c r="F99" s="55">
        <v>13</v>
      </c>
      <c r="G99" s="18"/>
      <c r="H99" s="19"/>
    </row>
    <row r="100" spans="1:8" ht="15" x14ac:dyDescent="0.25">
      <c r="A100" s="13" t="s">
        <v>145</v>
      </c>
      <c r="B100" s="29" t="s">
        <v>15</v>
      </c>
      <c r="C100" s="55">
        <f>D100+F100</f>
        <v>199.2</v>
      </c>
      <c r="D100" s="55">
        <v>199.2</v>
      </c>
      <c r="E100" s="55">
        <v>193</v>
      </c>
      <c r="F100" s="55">
        <v>0</v>
      </c>
      <c r="G100" s="17"/>
    </row>
    <row r="101" spans="1:8" ht="28.5" x14ac:dyDescent="0.2">
      <c r="A101" s="39" t="s">
        <v>146</v>
      </c>
      <c r="B101" s="40" t="s">
        <v>171</v>
      </c>
      <c r="C101" s="56">
        <f t="shared" ref="C101:C107" si="12">D101+F101</f>
        <v>16086</v>
      </c>
      <c r="D101" s="56">
        <f>D102+D103+D104+D105+D106</f>
        <v>16067</v>
      </c>
      <c r="E101" s="56">
        <f>E102+E103+E105+E106</f>
        <v>13501.6</v>
      </c>
      <c r="F101" s="52">
        <f>F102+F103+F104+F106</f>
        <v>19</v>
      </c>
    </row>
    <row r="102" spans="1:8" ht="30" customHeight="1" x14ac:dyDescent="0.2">
      <c r="A102" s="13" t="s">
        <v>147</v>
      </c>
      <c r="B102" s="29" t="s">
        <v>13</v>
      </c>
      <c r="C102" s="55">
        <f t="shared" si="12"/>
        <v>6841.3</v>
      </c>
      <c r="D102" s="57">
        <v>6839.8</v>
      </c>
      <c r="E102" s="55">
        <v>5300.8</v>
      </c>
      <c r="F102" s="55">
        <v>1.5</v>
      </c>
    </row>
    <row r="103" spans="1:8" ht="15" x14ac:dyDescent="0.2">
      <c r="A103" s="13" t="s">
        <v>148</v>
      </c>
      <c r="B103" s="29" t="s">
        <v>137</v>
      </c>
      <c r="C103" s="55">
        <f t="shared" si="12"/>
        <v>8456.5</v>
      </c>
      <c r="D103" s="57">
        <v>8456.5</v>
      </c>
      <c r="E103" s="55">
        <v>8138.1</v>
      </c>
      <c r="F103" s="55">
        <v>0</v>
      </c>
    </row>
    <row r="104" spans="1:8" ht="60" x14ac:dyDescent="0.2">
      <c r="A104" s="13" t="s">
        <v>149</v>
      </c>
      <c r="B104" s="30" t="s">
        <v>124</v>
      </c>
      <c r="C104" s="55">
        <f t="shared" si="12"/>
        <v>37.299999999999997</v>
      </c>
      <c r="D104" s="55">
        <v>37.299999999999997</v>
      </c>
      <c r="E104" s="55">
        <v>0</v>
      </c>
      <c r="F104" s="55">
        <v>0</v>
      </c>
      <c r="G104" s="11"/>
    </row>
    <row r="105" spans="1:8" ht="30" x14ac:dyDescent="0.2">
      <c r="A105" s="13" t="s">
        <v>151</v>
      </c>
      <c r="B105" s="30" t="s">
        <v>167</v>
      </c>
      <c r="C105" s="55">
        <f>D105</f>
        <v>56.7</v>
      </c>
      <c r="D105" s="55">
        <v>56.7</v>
      </c>
      <c r="E105" s="55">
        <v>55.9</v>
      </c>
      <c r="F105" s="55"/>
      <c r="G105" s="11"/>
    </row>
    <row r="106" spans="1:8" ht="15" x14ac:dyDescent="0.2">
      <c r="A106" s="13" t="s">
        <v>150</v>
      </c>
      <c r="B106" s="29" t="s">
        <v>127</v>
      </c>
      <c r="C106" s="55">
        <f t="shared" si="12"/>
        <v>694.2</v>
      </c>
      <c r="D106" s="55">
        <v>676.7</v>
      </c>
      <c r="E106" s="54">
        <v>6.8</v>
      </c>
      <c r="F106" s="54">
        <v>17.5</v>
      </c>
    </row>
    <row r="107" spans="1:8" ht="15.75" x14ac:dyDescent="0.2">
      <c r="A107" s="47" t="s">
        <v>152</v>
      </c>
      <c r="B107" s="42" t="s">
        <v>3</v>
      </c>
      <c r="C107" s="56">
        <f t="shared" si="12"/>
        <v>45210.9</v>
      </c>
      <c r="D107" s="60">
        <f>D15+D17+D81+D86+D90+D94+D97+D101</f>
        <v>38170.5</v>
      </c>
      <c r="E107" s="60">
        <f>E15+E17+E81+E86+E90+E94+E97+E101</f>
        <v>23083.18</v>
      </c>
      <c r="F107" s="60">
        <f>F15+F17+F81+F86+F90+F94+F97+F101</f>
        <v>7040.4</v>
      </c>
    </row>
    <row r="108" spans="1:8" ht="15" x14ac:dyDescent="0.2">
      <c r="A108" s="13"/>
      <c r="B108" s="43" t="s">
        <v>17</v>
      </c>
      <c r="C108" s="52"/>
      <c r="D108" s="52"/>
      <c r="E108" s="52"/>
      <c r="F108" s="52"/>
    </row>
    <row r="109" spans="1:8" ht="15" x14ac:dyDescent="0.2">
      <c r="A109" s="44" t="s">
        <v>153</v>
      </c>
      <c r="B109" s="29" t="s">
        <v>13</v>
      </c>
      <c r="C109" s="57">
        <f>D109+F109</f>
        <v>23221</v>
      </c>
      <c r="D109" s="67">
        <f>D19+D20+D21+D15+D22+D23+D24+D25+D30+D41+D45+D48+D54+D62+D64+D66+D71+D74+D76+D78+D83+D89+D92+D95+D98+D102</f>
        <v>21441.1</v>
      </c>
      <c r="E109" s="67">
        <f t="shared" ref="E109:F109" si="13">E19+E20+E21+E15+E22+E23+E24+E25+E30+E41+E45+E48+E54+E62+E64+E66+E71+E74+E76+E78+E83+E89+E92+E95+E98+E102</f>
        <v>11988.12</v>
      </c>
      <c r="F109" s="67">
        <f t="shared" si="13"/>
        <v>1779.9</v>
      </c>
    </row>
    <row r="110" spans="1:8" ht="15" x14ac:dyDescent="0.2">
      <c r="A110" s="33" t="s">
        <v>154</v>
      </c>
      <c r="B110" s="30" t="s">
        <v>134</v>
      </c>
      <c r="C110" s="59">
        <f t="shared" ref="C110" si="14">D110+F110</f>
        <v>208</v>
      </c>
      <c r="D110" s="55"/>
      <c r="E110" s="55"/>
      <c r="F110" s="55">
        <f>F55+F80</f>
        <v>208</v>
      </c>
    </row>
    <row r="111" spans="1:8" ht="15" x14ac:dyDescent="0.2">
      <c r="A111" s="44" t="s">
        <v>174</v>
      </c>
      <c r="B111" s="29" t="s">
        <v>34</v>
      </c>
      <c r="C111" s="55">
        <f>D111+F111</f>
        <v>1113.6000000000001</v>
      </c>
      <c r="D111" s="55">
        <f>D27+D96+D99+D106</f>
        <v>1038.9000000000001</v>
      </c>
      <c r="E111" s="55">
        <f>E27+E96+E99+E106</f>
        <v>172.6</v>
      </c>
      <c r="F111" s="55">
        <f>F27+F96+F99+F106</f>
        <v>74.7</v>
      </c>
      <c r="G111" s="16"/>
    </row>
    <row r="112" spans="1:8" ht="15" x14ac:dyDescent="0.2">
      <c r="A112" s="73" t="s">
        <v>155</v>
      </c>
      <c r="B112" s="29" t="s">
        <v>15</v>
      </c>
      <c r="C112" s="55">
        <f>D112+F112</f>
        <v>2652.1</v>
      </c>
      <c r="D112" s="57">
        <f>D79+D26+D46+D72+D88+D93+D100</f>
        <v>2652.1</v>
      </c>
      <c r="E112" s="55">
        <f>E79+E26+E46+E72+E88+E93+E100</f>
        <v>1190.4000000000001</v>
      </c>
      <c r="F112" s="55">
        <f>F79+F26+F46+F72</f>
        <v>0</v>
      </c>
    </row>
    <row r="113" spans="1:9" ht="15" x14ac:dyDescent="0.2">
      <c r="A113" s="73" t="s">
        <v>156</v>
      </c>
      <c r="B113" s="29" t="s">
        <v>137</v>
      </c>
      <c r="C113" s="55">
        <f>D113+F113</f>
        <v>10231.300000000001</v>
      </c>
      <c r="D113" s="57">
        <f>D103+D85+D67</f>
        <v>10231.300000000001</v>
      </c>
      <c r="E113" s="55">
        <f>E103+E85+E67</f>
        <v>9648.7000000000007</v>
      </c>
      <c r="F113" s="55">
        <f>F103+F85+F67</f>
        <v>0</v>
      </c>
    </row>
    <row r="114" spans="1:9" ht="30" x14ac:dyDescent="0.2">
      <c r="A114" s="74" t="s">
        <v>157</v>
      </c>
      <c r="B114" s="30" t="s">
        <v>166</v>
      </c>
      <c r="C114" s="55">
        <f>D114+F114</f>
        <v>757.5</v>
      </c>
      <c r="D114" s="57">
        <f>D50+D57+D69+D28</f>
        <v>480.3</v>
      </c>
      <c r="E114" s="57">
        <f t="shared" ref="E114:F114" si="15">E50+E57+E69+E28</f>
        <v>18.2</v>
      </c>
      <c r="F114" s="57">
        <f t="shared" si="15"/>
        <v>277.2</v>
      </c>
    </row>
    <row r="115" spans="1:9" ht="45" x14ac:dyDescent="0.2">
      <c r="A115" s="73" t="s">
        <v>158</v>
      </c>
      <c r="B115" s="30" t="s">
        <v>38</v>
      </c>
      <c r="C115" s="55">
        <f>D115+F115</f>
        <v>37.299999999999997</v>
      </c>
      <c r="D115" s="55">
        <f>D104</f>
        <v>37.299999999999997</v>
      </c>
      <c r="E115" s="55"/>
      <c r="F115" s="55"/>
    </row>
    <row r="116" spans="1:9" ht="30" x14ac:dyDescent="0.2">
      <c r="A116" s="70" t="s">
        <v>159</v>
      </c>
      <c r="B116" s="71" t="s">
        <v>167</v>
      </c>
      <c r="C116" s="75">
        <f>D116</f>
        <v>56.7</v>
      </c>
      <c r="D116" s="75">
        <f>D105</f>
        <v>56.7</v>
      </c>
      <c r="E116" s="75">
        <f>E105</f>
        <v>55.9</v>
      </c>
      <c r="F116" s="68"/>
    </row>
    <row r="117" spans="1:9" ht="30" x14ac:dyDescent="0.2">
      <c r="A117" s="73" t="s">
        <v>160</v>
      </c>
      <c r="B117" s="30" t="s">
        <v>99</v>
      </c>
      <c r="C117" s="55">
        <f>D117+F117</f>
        <v>1286.2</v>
      </c>
      <c r="D117" s="55">
        <f>D58</f>
        <v>530</v>
      </c>
      <c r="E117" s="55"/>
      <c r="F117" s="55">
        <f>F58</f>
        <v>756.2</v>
      </c>
    </row>
    <row r="118" spans="1:9" ht="30" x14ac:dyDescent="0.2">
      <c r="A118" s="73" t="s">
        <v>175</v>
      </c>
      <c r="B118" s="30" t="s">
        <v>114</v>
      </c>
      <c r="C118" s="55">
        <f>D118+F118</f>
        <v>106.69999999999999</v>
      </c>
      <c r="D118" s="55">
        <f>D42</f>
        <v>50.9</v>
      </c>
      <c r="E118" s="55"/>
      <c r="F118" s="55">
        <f>F42</f>
        <v>55.8</v>
      </c>
      <c r="G118" s="50"/>
    </row>
    <row r="119" spans="1:9" ht="30" x14ac:dyDescent="0.2">
      <c r="A119" s="73" t="s">
        <v>161</v>
      </c>
      <c r="B119" s="32" t="s">
        <v>18</v>
      </c>
      <c r="C119" s="55">
        <f>C56+C60</f>
        <v>287.60000000000002</v>
      </c>
      <c r="D119" s="55">
        <f>D56+D60</f>
        <v>287.60000000000002</v>
      </c>
      <c r="E119" s="55"/>
      <c r="F119" s="55">
        <f>F56+F60</f>
        <v>0</v>
      </c>
    </row>
    <row r="120" spans="1:9" ht="30" x14ac:dyDescent="0.2">
      <c r="A120" s="73" t="s">
        <v>162</v>
      </c>
      <c r="B120" s="30" t="s">
        <v>105</v>
      </c>
      <c r="C120" s="55">
        <f>D120+F120</f>
        <v>554.5</v>
      </c>
      <c r="D120" s="55">
        <f>D52</f>
        <v>0</v>
      </c>
      <c r="E120" s="55">
        <f>E52</f>
        <v>0</v>
      </c>
      <c r="F120" s="55">
        <f>F52</f>
        <v>554.5</v>
      </c>
      <c r="G120" s="11"/>
      <c r="H120" s="11"/>
      <c r="I120" s="11"/>
    </row>
    <row r="121" spans="1:9" ht="30" customHeight="1" x14ac:dyDescent="0.2">
      <c r="A121" s="70" t="s">
        <v>163</v>
      </c>
      <c r="B121" s="30" t="s">
        <v>104</v>
      </c>
      <c r="C121" s="55">
        <f>F121</f>
        <v>1056.5</v>
      </c>
      <c r="D121" s="55"/>
      <c r="E121" s="55"/>
      <c r="F121" s="57">
        <f>F49</f>
        <v>1056.5</v>
      </c>
    </row>
    <row r="122" spans="1:9" ht="15" customHeight="1" x14ac:dyDescent="0.2">
      <c r="A122" s="70" t="s">
        <v>164</v>
      </c>
      <c r="B122" s="32" t="s">
        <v>106</v>
      </c>
      <c r="C122" s="59">
        <f>D122+F122</f>
        <v>3641.9</v>
      </c>
      <c r="D122" s="55">
        <f>D51+D43+D68</f>
        <v>1364.3000000000002</v>
      </c>
      <c r="E122" s="55">
        <f>E51+E68</f>
        <v>9.26</v>
      </c>
      <c r="F122" s="55">
        <f>F51+F43+F68</f>
        <v>2277.6</v>
      </c>
    </row>
    <row r="123" spans="1:9" ht="60" x14ac:dyDescent="0.2">
      <c r="A123" s="48" t="s">
        <v>165</v>
      </c>
      <c r="B123" s="30" t="s">
        <v>126</v>
      </c>
      <c r="C123" s="55">
        <f>F123</f>
        <v>1056.5999999999999</v>
      </c>
      <c r="D123" s="55"/>
      <c r="E123" s="55"/>
      <c r="F123" s="57">
        <v>1056.5999999999999</v>
      </c>
    </row>
    <row r="124" spans="1:9" ht="15" x14ac:dyDescent="0.2">
      <c r="A124" s="44"/>
      <c r="B124" s="76" t="s">
        <v>176</v>
      </c>
      <c r="C124" s="55">
        <f>C107+C123</f>
        <v>46267.5</v>
      </c>
      <c r="D124" s="55">
        <f>D107+D123</f>
        <v>38170.5</v>
      </c>
      <c r="E124" s="55">
        <f>E107+E123</f>
        <v>23083.18</v>
      </c>
      <c r="F124" s="57">
        <f>F107+F123</f>
        <v>8097</v>
      </c>
    </row>
    <row r="125" spans="1:9" x14ac:dyDescent="0.2">
      <c r="B125" s="2"/>
      <c r="C125" s="3"/>
      <c r="D125" s="3"/>
      <c r="E125" s="3"/>
      <c r="F125" s="3"/>
    </row>
    <row r="126" spans="1:9" x14ac:dyDescent="0.2">
      <c r="B126" s="2"/>
      <c r="C126" s="3" t="s">
        <v>122</v>
      </c>
      <c r="D126" s="3"/>
      <c r="E126" s="3"/>
      <c r="F126" s="3"/>
    </row>
    <row r="127" spans="1:9" x14ac:dyDescent="0.2">
      <c r="B127" s="2"/>
      <c r="C127" s="3"/>
      <c r="D127" s="3"/>
      <c r="E127" s="3"/>
      <c r="F127" s="3"/>
    </row>
    <row r="128" spans="1:9" x14ac:dyDescent="0.2">
      <c r="B128" s="2"/>
      <c r="C128" s="3"/>
      <c r="D128" s="3"/>
      <c r="E128" s="3"/>
      <c r="F128" s="3"/>
    </row>
    <row r="129" spans="2:10" x14ac:dyDescent="0.2">
      <c r="B129" s="2"/>
      <c r="C129" s="3"/>
      <c r="D129" s="3"/>
      <c r="E129" s="3"/>
      <c r="F129" s="3"/>
    </row>
    <row r="130" spans="2:10" x14ac:dyDescent="0.2">
      <c r="B130" s="2"/>
      <c r="C130" s="3"/>
      <c r="D130" s="3"/>
      <c r="E130" s="3"/>
      <c r="F130" s="3"/>
    </row>
    <row r="131" spans="2:10" x14ac:dyDescent="0.2">
      <c r="B131" s="2"/>
      <c r="C131" s="3"/>
      <c r="D131" s="3"/>
      <c r="E131" s="3"/>
      <c r="F131" s="3"/>
      <c r="J131" s="12"/>
    </row>
    <row r="132" spans="2:10" x14ac:dyDescent="0.2">
      <c r="B132" s="2"/>
      <c r="C132" s="3"/>
      <c r="D132" s="3"/>
      <c r="E132" s="3"/>
      <c r="F132" s="3"/>
    </row>
    <row r="133" spans="2:10" x14ac:dyDescent="0.2">
      <c r="B133" s="2"/>
      <c r="C133" s="3"/>
      <c r="D133" s="3"/>
      <c r="E133" s="3"/>
      <c r="F133" s="3"/>
    </row>
    <row r="134" spans="2:10" x14ac:dyDescent="0.2">
      <c r="B134" s="2"/>
      <c r="C134" s="3"/>
      <c r="D134" s="3"/>
      <c r="E134" s="3"/>
      <c r="F134" s="3"/>
    </row>
    <row r="135" spans="2:10" x14ac:dyDescent="0.2">
      <c r="B135" s="2"/>
      <c r="C135" s="3"/>
      <c r="D135" s="3"/>
      <c r="E135" s="3"/>
      <c r="F135" s="3"/>
    </row>
    <row r="136" spans="2:10" x14ac:dyDescent="0.2">
      <c r="B136" s="2"/>
      <c r="C136" s="3"/>
      <c r="D136" s="3"/>
      <c r="E136" s="3"/>
      <c r="F136" s="3"/>
    </row>
    <row r="137" spans="2:10" x14ac:dyDescent="0.2">
      <c r="B137" s="2"/>
      <c r="C137" s="3"/>
      <c r="D137" s="3"/>
      <c r="E137" s="3"/>
      <c r="F137" s="3"/>
    </row>
    <row r="138" spans="2:10" x14ac:dyDescent="0.2">
      <c r="B138" s="2"/>
      <c r="C138" s="3"/>
      <c r="D138" s="3"/>
      <c r="E138" s="3"/>
      <c r="F138" s="3"/>
    </row>
    <row r="140" spans="2:10" x14ac:dyDescent="0.2">
      <c r="C140" s="1"/>
      <c r="D140" s="1"/>
      <c r="E140" s="1"/>
      <c r="F140" s="1"/>
    </row>
  </sheetData>
  <mergeCells count="9">
    <mergeCell ref="B7:E7"/>
    <mergeCell ref="B8:D8"/>
    <mergeCell ref="B11:B13"/>
    <mergeCell ref="A11:A13"/>
    <mergeCell ref="D11:F11"/>
    <mergeCell ref="D12:E12"/>
    <mergeCell ref="F12:F13"/>
    <mergeCell ref="C11:C13"/>
    <mergeCell ref="E10:F10"/>
  </mergeCells>
  <phoneticPr fontId="2" type="noConversion"/>
  <pageMargins left="0.74803149606299213" right="0.19685039370078741" top="0.59055118110236227" bottom="0.55118110236220474" header="0.51181102362204722" footer="0.51181102362204722"/>
  <pageSetup paperSize="9" scale="91" fitToHeight="4" orientation="portrait" r:id="rId1"/>
  <headerFooter alignWithMargins="0"/>
  <ignoredErrors>
    <ignoredError sqref="C72 C99" formula="1"/>
    <ignoredError sqref="G62:I62 C62 B43 J63:IV63" twoDigitTextYear="1"/>
    <ignoredError sqref="C109" evalError="1"/>
    <ignoredError sqref="C71 C85 C48 E124 C15 C32 C40 F113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bendra</vt:lpstr>
      <vt:lpstr>Lapas1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</dc:creator>
  <cp:lastModifiedBy>user</cp:lastModifiedBy>
  <cp:lastPrinted>2020-02-10T14:33:48Z</cp:lastPrinted>
  <dcterms:created xsi:type="dcterms:W3CDTF">2009-01-12T06:33:21Z</dcterms:created>
  <dcterms:modified xsi:type="dcterms:W3CDTF">2020-02-11T11:57:39Z</dcterms:modified>
</cp:coreProperties>
</file>