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4010"/>
  </bookViews>
  <sheets>
    <sheet name="Pavadinimas " sheetId="8" r:id="rId1"/>
    <sheet name="Pastatai" sheetId="10" r:id="rId2"/>
    <sheet name="Materialinė bazė" sheetId="11" r:id="rId3"/>
    <sheet name="Darbuotojai" sheetId="13" r:id="rId4"/>
    <sheet name="Kolektyvai" sheetId="4" r:id="rId5"/>
    <sheet name="Veikla" sheetId="9" r:id="rId6"/>
    <sheet name="Lėšos" sheetId="6" r:id="rId7"/>
  </sheets>
  <definedNames>
    <definedName name="_xlnm.Print_Area" localSheetId="3">Darbuotojai!$A$1:$AC$27</definedName>
    <definedName name="_xlnm.Print_Area" localSheetId="4">Kolektyvai!$A$1:$M$23</definedName>
    <definedName name="_xlnm.Print_Area" localSheetId="6">Lėšos!$A$1:$L$20</definedName>
    <definedName name="_xlnm.Print_Area" localSheetId="2">'Materialinė bazė'!$A$1:$O$22</definedName>
    <definedName name="_xlnm.Print_Area" localSheetId="1">Pastatai!$A$1:$R$22</definedName>
    <definedName name="_xlnm.Print_Area" localSheetId="0">'Pavadinimas '!$A$1:$P$37</definedName>
    <definedName name="_xlnm.Print_Area" localSheetId="5">Veikla!$A$1:$AV$27</definedName>
  </definedNames>
  <calcPr calcId="162913"/>
</workbook>
</file>

<file path=xl/calcChain.xml><?xml version="1.0" encoding="utf-8"?>
<calcChain xmlns="http://schemas.openxmlformats.org/spreadsheetml/2006/main">
  <c r="R24" i="9" l="1"/>
  <c r="S24" i="9"/>
  <c r="AB7" i="9"/>
  <c r="F23" i="9"/>
  <c r="F22" i="9"/>
  <c r="F21" i="9"/>
  <c r="F19" i="9"/>
  <c r="F18" i="9"/>
  <c r="F17" i="9"/>
  <c r="F16" i="9"/>
  <c r="F15" i="9"/>
  <c r="F14" i="9"/>
  <c r="F13" i="9"/>
  <c r="F12" i="9"/>
  <c r="F11" i="9"/>
  <c r="AE11" i="9"/>
  <c r="F7" i="9"/>
  <c r="F8" i="9"/>
  <c r="M20" i="4"/>
  <c r="M21" i="4"/>
  <c r="M18" i="4"/>
  <c r="M19" i="4"/>
  <c r="M15" i="4"/>
  <c r="M16" i="4"/>
  <c r="M12" i="4"/>
  <c r="M13" i="4"/>
  <c r="M10" i="4"/>
  <c r="M11" i="4"/>
  <c r="M9" i="4"/>
  <c r="M8" i="4"/>
  <c r="M7" i="4"/>
  <c r="M6" i="4"/>
  <c r="M5" i="4"/>
  <c r="M22" i="4"/>
  <c r="L21" i="4"/>
  <c r="L20" i="4"/>
  <c r="L19" i="4"/>
  <c r="L18" i="4"/>
  <c r="L15" i="4"/>
  <c r="L16" i="4"/>
  <c r="L11" i="4"/>
  <c r="L12" i="4"/>
  <c r="L13" i="4"/>
  <c r="L8" i="4"/>
  <c r="L9" i="4"/>
  <c r="L10" i="4"/>
  <c r="L6" i="4"/>
  <c r="L7" i="4"/>
  <c r="L22" i="4"/>
  <c r="L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5" i="4"/>
  <c r="J12" i="4"/>
  <c r="J13" i="4"/>
  <c r="J14" i="4"/>
  <c r="J15" i="4"/>
  <c r="J16" i="4"/>
  <c r="J17" i="4"/>
  <c r="J18" i="4"/>
  <c r="J19" i="4"/>
  <c r="J20" i="4"/>
  <c r="J21" i="4"/>
  <c r="J11" i="4"/>
  <c r="J10" i="4"/>
  <c r="J9" i="4"/>
  <c r="J8" i="4"/>
  <c r="J7" i="4"/>
  <c r="J6" i="4"/>
  <c r="J22" i="4"/>
  <c r="J5" i="4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C27" i="13"/>
  <c r="D27" i="13"/>
  <c r="B27" i="13"/>
  <c r="G26" i="13"/>
  <c r="D26" i="13"/>
  <c r="G25" i="13"/>
  <c r="D25" i="13"/>
  <c r="G24" i="13"/>
  <c r="D24" i="13"/>
  <c r="G23" i="13"/>
  <c r="D23" i="13"/>
  <c r="G22" i="13"/>
  <c r="D22" i="13"/>
  <c r="G21" i="13"/>
  <c r="D21" i="13"/>
  <c r="G20" i="13"/>
  <c r="D20" i="13"/>
  <c r="G19" i="13"/>
  <c r="D19" i="13"/>
  <c r="G18" i="13"/>
  <c r="D18" i="13"/>
  <c r="G17" i="13"/>
  <c r="D17" i="13"/>
  <c r="G16" i="13"/>
  <c r="D16" i="13"/>
  <c r="G15" i="13"/>
  <c r="G14" i="13"/>
  <c r="D14" i="13"/>
  <c r="G13" i="13"/>
  <c r="D13" i="13"/>
  <c r="G12" i="13"/>
  <c r="D12" i="13"/>
  <c r="G11" i="13"/>
  <c r="D11" i="13"/>
  <c r="G10" i="13"/>
  <c r="D10" i="13"/>
  <c r="B7" i="6"/>
  <c r="AD15" i="9"/>
  <c r="AN15" i="9"/>
  <c r="AD13" i="9"/>
  <c r="AN13" i="9"/>
  <c r="AB20" i="9"/>
  <c r="AB15" i="9"/>
  <c r="AE15" i="9"/>
  <c r="N22" i="11"/>
  <c r="K22" i="11"/>
  <c r="F22" i="11"/>
  <c r="G22" i="11"/>
  <c r="E22" i="11"/>
  <c r="C22" i="4"/>
  <c r="F20" i="9"/>
  <c r="N20" i="9"/>
  <c r="O20" i="9"/>
  <c r="AN20" i="9"/>
  <c r="AD20" i="9"/>
  <c r="AD10" i="9"/>
  <c r="AN10" i="9"/>
  <c r="AB10" i="9"/>
  <c r="F10" i="9"/>
  <c r="AE10" i="9"/>
  <c r="AD18" i="9"/>
  <c r="AN18" i="9"/>
  <c r="AB18" i="9"/>
  <c r="AE18" i="9"/>
  <c r="AV24" i="9"/>
  <c r="AU24" i="9"/>
  <c r="AT24" i="9"/>
  <c r="AS24" i="9"/>
  <c r="AR24" i="9"/>
  <c r="AQ24" i="9"/>
  <c r="AP24" i="9"/>
  <c r="AO24" i="9"/>
  <c r="AM24" i="9"/>
  <c r="AL24" i="9"/>
  <c r="AK24" i="9"/>
  <c r="AJ24" i="9"/>
  <c r="AI24" i="9"/>
  <c r="AH24" i="9"/>
  <c r="AG24" i="9"/>
  <c r="AF24" i="9"/>
  <c r="AC24" i="9"/>
  <c r="AA24" i="9"/>
  <c r="Z24" i="9"/>
  <c r="Y24" i="9"/>
  <c r="X24" i="9"/>
  <c r="W24" i="9"/>
  <c r="V24" i="9"/>
  <c r="U24" i="9"/>
  <c r="T24" i="9"/>
  <c r="Q24" i="9"/>
  <c r="P24" i="9"/>
  <c r="M24" i="9"/>
  <c r="L24" i="9"/>
  <c r="K24" i="9"/>
  <c r="J24" i="9"/>
  <c r="I24" i="9"/>
  <c r="H24" i="9"/>
  <c r="G24" i="9"/>
  <c r="E24" i="9"/>
  <c r="D24" i="9"/>
  <c r="C24" i="9"/>
  <c r="B24" i="9"/>
  <c r="AD23" i="9"/>
  <c r="AB23" i="9"/>
  <c r="O23" i="9"/>
  <c r="AN23" i="9"/>
  <c r="N23" i="9"/>
  <c r="AE23" i="9"/>
  <c r="AD22" i="9"/>
  <c r="AB22" i="9"/>
  <c r="AE22" i="9"/>
  <c r="O22" i="9"/>
  <c r="AN22" i="9"/>
  <c r="N22" i="9"/>
  <c r="AD21" i="9"/>
  <c r="AN21" i="9"/>
  <c r="AB21" i="9"/>
  <c r="AE21" i="9"/>
  <c r="AD19" i="9"/>
  <c r="AN19" i="9"/>
  <c r="AB19" i="9"/>
  <c r="AE19" i="9"/>
  <c r="AD17" i="9"/>
  <c r="AN17" i="9"/>
  <c r="AB17" i="9"/>
  <c r="AE17" i="9"/>
  <c r="AD16" i="9"/>
  <c r="AN16" i="9"/>
  <c r="AB16" i="9"/>
  <c r="AE16" i="9"/>
  <c r="AD14" i="9"/>
  <c r="AN14" i="9"/>
  <c r="AB14" i="9"/>
  <c r="AE14" i="9"/>
  <c r="AB13" i="9"/>
  <c r="AD12" i="9"/>
  <c r="AN12" i="9"/>
  <c r="AB12" i="9"/>
  <c r="AE12" i="9"/>
  <c r="AD11" i="9"/>
  <c r="AN11" i="9"/>
  <c r="AB11" i="9"/>
  <c r="AD9" i="9"/>
  <c r="AN9" i="9"/>
  <c r="AB9" i="9"/>
  <c r="AB24" i="9"/>
  <c r="F9" i="9"/>
  <c r="F24" i="9"/>
  <c r="AE9" i="9"/>
  <c r="AD8" i="9"/>
  <c r="AN8" i="9"/>
  <c r="AB8" i="9"/>
  <c r="AD7" i="9"/>
  <c r="AD24" i="9"/>
  <c r="O7" i="9"/>
  <c r="O24" i="9"/>
  <c r="N7" i="9"/>
  <c r="AE7" i="9"/>
  <c r="J22" i="11"/>
  <c r="H22" i="11"/>
  <c r="I22" i="4"/>
  <c r="H22" i="4"/>
  <c r="G22" i="4"/>
  <c r="F22" i="4"/>
  <c r="E22" i="4"/>
  <c r="D22" i="4"/>
  <c r="B22" i="4"/>
  <c r="O22" i="11"/>
  <c r="M22" i="11"/>
  <c r="L22" i="11"/>
  <c r="D22" i="11"/>
  <c r="C22" i="11"/>
  <c r="B22" i="11"/>
  <c r="AE13" i="9"/>
  <c r="AE20" i="9"/>
  <c r="AE8" i="9"/>
  <c r="K22" i="4"/>
  <c r="AE24" i="9"/>
  <c r="AN7" i="9"/>
  <c r="AN24" i="9"/>
  <c r="N24" i="9"/>
</calcChain>
</file>

<file path=xl/sharedStrings.xml><?xml version="1.0" encoding="utf-8"?>
<sst xmlns="http://schemas.openxmlformats.org/spreadsheetml/2006/main" count="296" uniqueCount="186">
  <si>
    <t>iš viso</t>
  </si>
  <si>
    <t>Iš viso</t>
  </si>
  <si>
    <t>Patalpos kūrybinei veiklai</t>
  </si>
  <si>
    <t>Šokių-diskotekų salės</t>
  </si>
  <si>
    <t>Muzikos instrumentai</t>
  </si>
  <si>
    <t>Tautiniai kostiumai</t>
  </si>
  <si>
    <t xml:space="preserve">iš jų įsigyta </t>
  </si>
  <si>
    <t xml:space="preserve">poreikis </t>
  </si>
  <si>
    <t>Aukštasis universitetinis</t>
  </si>
  <si>
    <t>Aukštesnysis</t>
  </si>
  <si>
    <t>Specialus vidurinis</t>
  </si>
  <si>
    <t xml:space="preserve">   I</t>
  </si>
  <si>
    <t>II</t>
  </si>
  <si>
    <t>III</t>
  </si>
  <si>
    <t>Iš jų vaikų ir jaunimo</t>
  </si>
  <si>
    <t>Profesionaliojo meno sklaida</t>
  </si>
  <si>
    <t xml:space="preserve">Iš jų vaikų ir jaunimo </t>
  </si>
  <si>
    <t>Iš jų etnokultūriniai renginiai</t>
  </si>
  <si>
    <t>Dalyviai ir lankytojai</t>
  </si>
  <si>
    <t>Iš viso renginių (1+3+4)</t>
  </si>
  <si>
    <t>Parodos</t>
  </si>
  <si>
    <t>Lankytojai</t>
  </si>
  <si>
    <t xml:space="preserve">Koncertai (klasikinės, džiazo muzikos) </t>
  </si>
  <si>
    <t>Spektakliai</t>
  </si>
  <si>
    <t>Visi renginiai (7+9+11)</t>
  </si>
  <si>
    <t>Visi lankytojai (8+10+12)</t>
  </si>
  <si>
    <t>Tautodailės ir kt. parodos</t>
  </si>
  <si>
    <t>Ekspedicijos</t>
  </si>
  <si>
    <t xml:space="preserve">Dalyviai </t>
  </si>
  <si>
    <t>Edukaciniai renginiai</t>
  </si>
  <si>
    <t>Kino filmai</t>
  </si>
  <si>
    <t>Pramoginės muzikos koncertai</t>
  </si>
  <si>
    <t xml:space="preserve">Kiti renginiai </t>
  </si>
  <si>
    <t>iš jų kultūros ir meno darbuotojams</t>
  </si>
  <si>
    <t>Internetas  (taip / ne)</t>
  </si>
  <si>
    <t>Kompiuteriai</t>
  </si>
  <si>
    <t>Vidurinis</t>
  </si>
  <si>
    <t>kultūros ir meno specialybės</t>
  </si>
  <si>
    <t>Kultūros ir meno darbuotojų išsilavinimas (pagal turimus diplomus)</t>
  </si>
  <si>
    <t>(2+4+5+6)</t>
  </si>
  <si>
    <t>Mėgėjų meno kolektyvų koncertai, spektakliai</t>
  </si>
  <si>
    <t>Darbuotojų skaičius</t>
  </si>
  <si>
    <t>Etatų skaičius</t>
  </si>
  <si>
    <t>Kultūros ir meno specialistų poreikis</t>
  </si>
  <si>
    <t>Kultūros ir meno darbuotojų laisvų etatų skaičius</t>
  </si>
  <si>
    <t>Iš jų vaikų ir jaunimo mėgėjų meno kolektyvai</t>
  </si>
  <si>
    <t>Mėgėjų meno kolektyvai</t>
  </si>
  <si>
    <t xml:space="preserve">Studijos, būreliai, klubai </t>
  </si>
  <si>
    <t>Studijos būreliai, klubai</t>
  </si>
  <si>
    <t>Iš viso                                kolektyvų (1+5)</t>
  </si>
  <si>
    <t>Iš viso                                kolektyvų dalyvių (2+6)</t>
  </si>
  <si>
    <t xml:space="preserve">Iš jų vaikų ir jaunimo iki 19 m. amžiaus kolektyvai (3+7) </t>
  </si>
  <si>
    <t>Iš jų vaikų ir jaunimo iki 19 m. amžiaus kolektyvų dalyviai (4+8)</t>
  </si>
  <si>
    <t xml:space="preserve">Išvykose užsienyje (skaičiuojama 1 išvyka - 1 renginys) </t>
  </si>
  <si>
    <t xml:space="preserve">Dalyviai išvykose </t>
  </si>
  <si>
    <t>2.  MATERIALINĖ BAZĖ (skaičius)</t>
  </si>
  <si>
    <t>3. DARBUOTOJAI</t>
  </si>
  <si>
    <t xml:space="preserve">                                                                                                                                  4. MĖGĖJŲ MENO KOLEKTYVAI (skaičius)</t>
  </si>
  <si>
    <t>5. VEIKLA (skaičius)</t>
  </si>
  <si>
    <t xml:space="preserve"> </t>
  </si>
  <si>
    <t xml:space="preserve">Kultūros įstaigoje </t>
  </si>
  <si>
    <t>Pastaba: rašomos apvalintos sumos (be kablelių)</t>
  </si>
  <si>
    <t xml:space="preserve">                                                                                                                                </t>
  </si>
  <si>
    <t>Salės</t>
  </si>
  <si>
    <t xml:space="preserve">Vietų skaičius salėse </t>
  </si>
  <si>
    <t>iš jų kultūros ir meno</t>
  </si>
  <si>
    <t>visi darbuotojai</t>
  </si>
  <si>
    <t xml:space="preserve"> kiti</t>
  </si>
  <si>
    <t>visi etatai</t>
  </si>
  <si>
    <t>kitos</t>
  </si>
  <si>
    <t>Iš jų vaikų ir jaunimo studijų, būrelių, klubų dalyviai</t>
  </si>
  <si>
    <t xml:space="preserve">Išvykose Lietuvoje (skaičiuojama 1 išvyka - 1 renginys) </t>
  </si>
  <si>
    <t>Meno kolektyvų, studijų, būrelių, klubų ir kt. lankytojai</t>
  </si>
  <si>
    <t>Iš jų rajoninės ir miesto šventės</t>
  </si>
  <si>
    <t xml:space="preserve">Iš jų dainų švenčių tęstinumą užtikrinantys renginiai </t>
  </si>
  <si>
    <t>Iš jų rajoninių ir miesto švenčių</t>
  </si>
  <si>
    <t>Iš jų etnokultūrinių renginių</t>
  </si>
  <si>
    <t>Iš jų dainų švenčių tęstinumą užtikrinačių renginių</t>
  </si>
  <si>
    <t xml:space="preserve">                                                                                                                                                1.6.  LĖŠOS</t>
  </si>
  <si>
    <t>6. LĖŠOS</t>
  </si>
  <si>
    <t>darbo užmokesčiui (neatskaičiavus mokesčių)</t>
  </si>
  <si>
    <t xml:space="preserve">veiklai </t>
  </si>
  <si>
    <t xml:space="preserve">infrastruktūrai išlaikyti </t>
  </si>
  <si>
    <t xml:space="preserve">pajamos už teikiamas paslaugas </t>
  </si>
  <si>
    <t>lėšos, gautos projektams įgyvendinti</t>
  </si>
  <si>
    <t>lėšos iš privačių rėmėjų</t>
  </si>
  <si>
    <t>ilgalaikiam materialiajam turtui įsigyti</t>
  </si>
  <si>
    <t xml:space="preserve">Titulinis </t>
  </si>
  <si>
    <t>(savivaldybė)</t>
  </si>
  <si>
    <t>Kultūros ir meno darbuotojų kvalifikacija</t>
  </si>
  <si>
    <t>Visi renginiai  5+13+27</t>
  </si>
  <si>
    <t>Iš jų tarptautiniai konkursai, festivaliai</t>
  </si>
  <si>
    <t>Iš jų respublikiniai konkursai, festivaliai</t>
  </si>
  <si>
    <t>Iš jų regioniniai konkursai, festivaliai</t>
  </si>
  <si>
    <t>Iš jų rajoniniai konkursai, festivaliai</t>
  </si>
  <si>
    <t xml:space="preserve">Visi lankytojai ir dalyviai 2+6+14+29 </t>
  </si>
  <si>
    <t>Visi renginiai 15+17+19+21+23+25</t>
  </si>
  <si>
    <t>Visi lankytojai ir dalyviai  16+18+20+22+24+26+28</t>
  </si>
  <si>
    <t>Specializuo-tos parodų salės</t>
  </si>
  <si>
    <t>Forma patvirtinta Lietuvos Respublikos kultūros ministro 2013 m. sausio 16 d. įsakymu Nr. ĮV-25</t>
  </si>
  <si>
    <t>Iš jų tarptautinių konkursų, festivalių</t>
  </si>
  <si>
    <t xml:space="preserve">Iš jų respublikinių konkursų, festivalių </t>
  </si>
  <si>
    <t xml:space="preserve">Iš jų regioninių konkursų, festivalių </t>
  </si>
  <si>
    <t xml:space="preserve">Iš jų rajoninių konkursų, festivalių </t>
  </si>
  <si>
    <t xml:space="preserve">Studijų, būrelių, klubų dalyviai </t>
  </si>
  <si>
    <t>Aukštasis neuniversitetinis</t>
  </si>
  <si>
    <t>Savininko teises ir pareigas įgyvendinančios institucijos (steigėjo) skirtos lėšos (eurais)</t>
  </si>
  <si>
    <t>Gautos lėšos (eurais)</t>
  </si>
  <si>
    <t xml:space="preserve">Mėgėjų meno kolektyvai </t>
  </si>
  <si>
    <t>Mėgėjų meno kolektyvų dalyviai</t>
  </si>
  <si>
    <t>Iš jų vaikų ir jaunimo studijos, būreliai, klubai</t>
  </si>
  <si>
    <t>Iš jų vaikų ir jaunimo mėgėjų meno kolektyvų dalyviai</t>
  </si>
  <si>
    <t>neformalaus ugdymo krepšelio lėšos</t>
  </si>
  <si>
    <t xml:space="preserve">                                                                                                                                  1. PASTATAI (skaičius) </t>
  </si>
  <si>
    <t>Kultūros centrui patvirtinta kategorija</t>
  </si>
  <si>
    <t xml:space="preserve">Naujai pastatyti, baigti rekonstruoti arba kapitaliai suremontuoti kultūros centrai </t>
  </si>
  <si>
    <t xml:space="preserve">Šiuo metu statomi, rekonstruojami arba kapitaliai remontuojami pastatai </t>
  </si>
  <si>
    <t>Pastatų šildymas</t>
  </si>
  <si>
    <t>kategorija</t>
  </si>
  <si>
    <t>suteikimo metai</t>
  </si>
  <si>
    <t>valstybės investicijų programos lėšomis</t>
  </si>
  <si>
    <t>Europos sąjungos lėšomis</t>
  </si>
  <si>
    <t>kitomis lėšomis</t>
  </si>
  <si>
    <t>savival-dybės lėšomis</t>
  </si>
  <si>
    <t>šildomi pastatai</t>
  </si>
  <si>
    <t>renginių metu šildomi pastatai (patalpos)</t>
  </si>
  <si>
    <t>nešildomi pastatai (patalpos)</t>
  </si>
  <si>
    <t>perkvalifi-kavimo poreikis</t>
  </si>
  <si>
    <t>atestuoti  ir suteiktos klasės        (iš viso)</t>
  </si>
  <si>
    <t>iš viso gautos lėšos (7+8+9+10)</t>
  </si>
  <si>
    <r>
      <t xml:space="preserve">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2017 M. KULTŪROS CENTRŲ IR JŲ FILIALŲ, SKYRIŲ, PADALINIŲ METINĖS VEIKLOS ATASKAITA</t>
    </r>
  </si>
  <si>
    <t xml:space="preserve">Pateikiama iki vasario 2 d.  savininko  teises ir pareigas įgyvendinančiai institucijai arba steigėjui            </t>
  </si>
  <si>
    <t>(tikslus įstaigos pavadinimas, teisinė forma)</t>
  </si>
  <si>
    <t>Veikianti kino filmų demonstravi-mo įranga</t>
  </si>
  <si>
    <t>atestuoti  ir suteiktos klasės (2017 m.)</t>
  </si>
  <si>
    <t>tobulino kvalifi-kaciją (2017 m.)</t>
  </si>
  <si>
    <t>Pastatai, kuriems reikalinga rekons-trukcija ar kapitalinis remontas</t>
  </si>
  <si>
    <t>Pastatų priklausomybė</t>
  </si>
  <si>
    <t xml:space="preserve">Savivaldybės administracijai </t>
  </si>
  <si>
    <t>Seniūnijai</t>
  </si>
  <si>
    <t xml:space="preserve">Kitiems </t>
  </si>
  <si>
    <t xml:space="preserve">                                          Adresas                                                                                     Tel., el.paštas                                                                                  internetinės svetainės adresas</t>
  </si>
  <si>
    <t>Darbuotojų priklausomybė</t>
  </si>
  <si>
    <t>Kultūros centrui</t>
  </si>
  <si>
    <t>Kitiems</t>
  </si>
  <si>
    <t>KRETINGOS RAJONO SAVIVALDYBĖ</t>
  </si>
  <si>
    <t>KRETINGOS RAJONO KULTŪROS CENTRAS, savivaldybės biudžetinė įstaiga</t>
  </si>
  <si>
    <t>J. Pabrėžos g. 1,  LT-97129 Kretinga</t>
  </si>
  <si>
    <t>www.kretingarkc.lt</t>
  </si>
  <si>
    <r>
      <t>Kultūros centro filialų..........., skyrių....</t>
    </r>
    <r>
      <rPr>
        <b/>
        <sz val="12"/>
        <color indexed="8"/>
        <rFont val="Times New Roman"/>
        <family val="1"/>
        <charset val="186"/>
      </rPr>
      <t>.16.</t>
    </r>
    <r>
      <rPr>
        <sz val="12"/>
        <color indexed="8"/>
        <rFont val="Times New Roman"/>
        <family val="1"/>
      </rPr>
      <t xml:space="preserve">......., padalinių............ skaičius  </t>
    </r>
    <r>
      <rPr>
        <sz val="8"/>
        <color indexed="8"/>
        <rFont val="Times New Roman"/>
        <family val="1"/>
        <charset val="186"/>
      </rPr>
      <t>(įrašyti)</t>
    </r>
  </si>
  <si>
    <t>Kretingos rajono kultūros centras</t>
  </si>
  <si>
    <t>Aukš- čiausia</t>
  </si>
  <si>
    <t>Baublių skyrius</t>
  </si>
  <si>
    <t>Budrių skyrius</t>
  </si>
  <si>
    <t>Darbėnų skyrius</t>
  </si>
  <si>
    <t>Grūšlaukės skyrius</t>
  </si>
  <si>
    <t>S. Įpilties skyrius</t>
  </si>
  <si>
    <t>Jokūbavo skyrius</t>
  </si>
  <si>
    <t>Kalniškių  skyrius</t>
  </si>
  <si>
    <t>Kartenos skyrius</t>
  </si>
  <si>
    <t>Kurmaičių skyrius</t>
  </si>
  <si>
    <t>Kūlupėnų skyrius</t>
  </si>
  <si>
    <t>Laukžemės skyrius</t>
  </si>
  <si>
    <t>Lazdininkų  skyrius</t>
  </si>
  <si>
    <t>Raguviškių skyrius</t>
  </si>
  <si>
    <t>Rūdaičių skyrius</t>
  </si>
  <si>
    <t>Šukės skyrius</t>
  </si>
  <si>
    <t>Vydmantų  skyrius</t>
  </si>
  <si>
    <t>1/0</t>
  </si>
  <si>
    <t>21/0</t>
  </si>
  <si>
    <t>2/0</t>
  </si>
  <si>
    <t>3/0</t>
  </si>
  <si>
    <t>5/0</t>
  </si>
  <si>
    <t>47/0</t>
  </si>
  <si>
    <t xml:space="preserve"> Kalniškių skyrius</t>
  </si>
  <si>
    <t xml:space="preserve"> Kartenos skyrius</t>
  </si>
  <si>
    <t xml:space="preserve"> Kūlulėnų skyrius</t>
  </si>
  <si>
    <t>Lazdininkų skyrius</t>
  </si>
  <si>
    <t>Vydmantų skyrius</t>
  </si>
  <si>
    <t xml:space="preserve">PATVIRTINTA </t>
  </si>
  <si>
    <t xml:space="preserve">Kretingos rajono savivaldybės tarybos </t>
  </si>
  <si>
    <t xml:space="preserve"> tel. (8 445) 52 082, mob. 8 606 84 405, el. p. pranas.razmus@kretingarkc.lt,</t>
  </si>
  <si>
    <t>2018 m. vasario 6 d.    Nr. 7V-2</t>
  </si>
  <si>
    <t>(data)</t>
  </si>
  <si>
    <t>_____________________</t>
  </si>
  <si>
    <t>2018 m. vasario 22 d. sprendimu Nr. T2-46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</si>
</sst>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Times New Roman"/>
      <family val="1"/>
      <charset val="186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color indexed="8"/>
      <name val="Calibri"/>
      <family val="2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Calibri"/>
      <family val="2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u/>
      <sz val="11"/>
      <color indexed="12"/>
      <name val="Calibri"/>
      <family val="2"/>
    </font>
    <font>
      <b/>
      <sz val="14"/>
      <color indexed="8"/>
      <name val="Times New Roman"/>
      <family val="1"/>
    </font>
    <font>
      <sz val="8"/>
      <color indexed="8"/>
      <name val="Times New Roman"/>
      <family val="1"/>
      <charset val="186"/>
    </font>
    <font>
      <b/>
      <sz val="12"/>
      <color indexed="8"/>
      <name val="Calibri"/>
      <family val="2"/>
      <charset val="186"/>
    </font>
    <font>
      <sz val="11"/>
      <name val="Times New Roman"/>
      <family val="1"/>
      <charset val="204"/>
    </font>
    <font>
      <sz val="11"/>
      <name val="Calibri"/>
      <family val="2"/>
    </font>
    <font>
      <u/>
      <sz val="11"/>
      <color indexed="12"/>
      <name val="Times New Roman"/>
      <family val="1"/>
      <charset val="186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u/>
      <sz val="11"/>
      <color indexed="8"/>
      <name val="Calibri"/>
      <family val="2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186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234">
    <xf numFmtId="0" fontId="0" fillId="0" borderId="0" xfId="0"/>
    <xf numFmtId="0" fontId="4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/>
    <xf numFmtId="0" fontId="9" fillId="0" borderId="0" xfId="0" applyFont="1" applyBorder="1"/>
    <xf numFmtId="0" fontId="4" fillId="0" borderId="0" xfId="0" applyFont="1" applyAlignment="1">
      <alignment horizontal="center"/>
    </xf>
    <xf numFmtId="0" fontId="8" fillId="0" borderId="0" xfId="0" applyFont="1"/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4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 vertical="top" wrapText="1"/>
    </xf>
    <xf numFmtId="0" fontId="14" fillId="0" borderId="0" xfId="0" applyFont="1" applyFill="1"/>
    <xf numFmtId="0" fontId="14" fillId="0" borderId="0" xfId="0" applyFont="1" applyFill="1" applyBorder="1"/>
    <xf numFmtId="0" fontId="14" fillId="0" borderId="2" xfId="0" applyFont="1" applyFill="1" applyBorder="1"/>
    <xf numFmtId="0" fontId="14" fillId="0" borderId="0" xfId="0" applyFont="1" applyFill="1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9" fillId="2" borderId="0" xfId="0" applyFont="1" applyFill="1"/>
    <xf numFmtId="0" fontId="16" fillId="0" borderId="0" xfId="0" applyFont="1" applyAlignment="1">
      <alignment horizontal="left" indent="3"/>
    </xf>
    <xf numFmtId="0" fontId="21" fillId="0" borderId="0" xfId="0" applyFont="1"/>
    <xf numFmtId="0" fontId="21" fillId="2" borderId="0" xfId="0" applyFont="1" applyFill="1"/>
    <xf numFmtId="0" fontId="22" fillId="0" borderId="0" xfId="0" applyFont="1" applyAlignment="1">
      <alignment horizontal="left"/>
    </xf>
    <xf numFmtId="0" fontId="20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/>
    <xf numFmtId="0" fontId="17" fillId="0" borderId="0" xfId="0" applyFont="1" applyAlignment="1"/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" fillId="0" borderId="0" xfId="0" applyFont="1" applyAlignment="1">
      <alignment horizontal="right" indent="15"/>
    </xf>
    <xf numFmtId="0" fontId="14" fillId="0" borderId="3" xfId="0" applyFont="1" applyFill="1" applyBorder="1"/>
    <xf numFmtId="0" fontId="0" fillId="0" borderId="0" xfId="0" applyBorder="1"/>
    <xf numFmtId="0" fontId="7" fillId="0" borderId="2" xfId="0" applyFont="1" applyBorder="1" applyAlignment="1">
      <alignment vertical="top" wrapText="1"/>
    </xf>
    <xf numFmtId="0" fontId="2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2" borderId="1" xfId="0" applyFont="1" applyFill="1" applyBorder="1" applyAlignment="1">
      <alignment horizontal="center" vertical="top" wrapText="1"/>
    </xf>
    <xf numFmtId="0" fontId="0" fillId="0" borderId="0" xfId="0" applyFont="1"/>
    <xf numFmtId="0" fontId="1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textRotation="90"/>
    </xf>
    <xf numFmtId="0" fontId="44" fillId="0" borderId="1" xfId="0" applyFont="1" applyBorder="1" applyAlignment="1">
      <alignment horizontal="center" textRotation="90"/>
    </xf>
    <xf numFmtId="0" fontId="44" fillId="0" borderId="1" xfId="0" applyFont="1" applyBorder="1"/>
    <xf numFmtId="0" fontId="13" fillId="0" borderId="0" xfId="0" applyFont="1" applyAlignment="1">
      <alignment horizontal="center"/>
    </xf>
    <xf numFmtId="0" fontId="31" fillId="0" borderId="1" xfId="0" applyFont="1" applyBorder="1" applyAlignment="1">
      <alignment horizontal="center" vertical="center" textRotation="90" wrapText="1"/>
    </xf>
    <xf numFmtId="0" fontId="31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3" fillId="0" borderId="0" xfId="1" applyFont="1" applyAlignment="1" applyProtection="1"/>
    <xf numFmtId="0" fontId="34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35" fillId="0" borderId="1" xfId="0" applyFont="1" applyBorder="1" applyAlignment="1">
      <alignment vertical="top" wrapText="1"/>
    </xf>
    <xf numFmtId="0" fontId="6" fillId="0" borderId="1" xfId="0" applyFont="1" applyBorder="1"/>
    <xf numFmtId="0" fontId="0" fillId="0" borderId="1" xfId="0" applyBorder="1"/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/>
    </xf>
    <xf numFmtId="0" fontId="36" fillId="0" borderId="1" xfId="0" applyFont="1" applyFill="1" applyBorder="1" applyAlignment="1">
      <alignment horizontal="center" vertical="center" textRotation="90" wrapText="1"/>
    </xf>
    <xf numFmtId="0" fontId="38" fillId="0" borderId="1" xfId="0" applyFont="1" applyFill="1" applyBorder="1" applyAlignment="1">
      <alignment horizontal="center" vertical="center" textRotation="90" wrapText="1"/>
    </xf>
    <xf numFmtId="0" fontId="35" fillId="0" borderId="1" xfId="0" applyFont="1" applyFill="1" applyBorder="1" applyAlignment="1">
      <alignment horizontal="center" vertical="center" textRotation="90" wrapText="1"/>
    </xf>
    <xf numFmtId="0" fontId="36" fillId="0" borderId="4" xfId="0" applyFont="1" applyFill="1" applyBorder="1" applyAlignment="1">
      <alignment horizontal="center" vertical="center" textRotation="90" wrapText="1"/>
    </xf>
    <xf numFmtId="0" fontId="37" fillId="0" borderId="1" xfId="0" applyFont="1" applyFill="1" applyBorder="1" applyAlignment="1">
      <alignment horizontal="center" vertical="center" textRotation="90"/>
    </xf>
    <xf numFmtId="0" fontId="39" fillId="0" borderId="1" xfId="0" applyFont="1" applyFill="1" applyBorder="1" applyAlignment="1">
      <alignment horizontal="center" vertical="center" textRotation="90"/>
    </xf>
    <xf numFmtId="1" fontId="36" fillId="0" borderId="4" xfId="0" applyNumberFormat="1" applyFont="1" applyFill="1" applyBorder="1" applyAlignment="1">
      <alignment horizontal="center" vertical="center" textRotation="90" wrapText="1"/>
    </xf>
    <xf numFmtId="0" fontId="36" fillId="0" borderId="1" xfId="0" applyNumberFormat="1" applyFont="1" applyFill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11" fillId="0" borderId="5" xfId="0" applyFont="1" applyBorder="1"/>
    <xf numFmtId="0" fontId="27" fillId="0" borderId="5" xfId="1" applyFont="1" applyBorder="1" applyAlignment="1" applyProtection="1"/>
    <xf numFmtId="0" fontId="40" fillId="0" borderId="5" xfId="0" applyFont="1" applyBorder="1"/>
    <xf numFmtId="0" fontId="37" fillId="0" borderId="5" xfId="1" applyFont="1" applyBorder="1" applyAlignment="1" applyProtection="1"/>
    <xf numFmtId="0" fontId="36" fillId="0" borderId="5" xfId="0" applyFont="1" applyBorder="1"/>
    <xf numFmtId="0" fontId="24" fillId="0" borderId="5" xfId="0" applyFont="1" applyBorder="1"/>
    <xf numFmtId="0" fontId="0" fillId="0" borderId="5" xfId="0" applyBorder="1"/>
    <xf numFmtId="0" fontId="48" fillId="0" borderId="5" xfId="0" applyFont="1" applyBorder="1"/>
    <xf numFmtId="0" fontId="44" fillId="0" borderId="5" xfId="0" applyFont="1" applyBorder="1"/>
    <xf numFmtId="0" fontId="49" fillId="0" borderId="0" xfId="0" applyFont="1" applyFill="1"/>
    <xf numFmtId="0" fontId="39" fillId="0" borderId="1" xfId="0" applyFont="1" applyFill="1" applyBorder="1" applyAlignment="1">
      <alignment horizontal="center" vertical="center" textRotation="90" wrapText="1"/>
    </xf>
    <xf numFmtId="0" fontId="35" fillId="0" borderId="1" xfId="0" applyFont="1" applyBorder="1" applyAlignment="1">
      <alignment vertical="center" wrapText="1"/>
    </xf>
    <xf numFmtId="0" fontId="44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38" fillId="0" borderId="1" xfId="0" applyFont="1" applyBorder="1" applyAlignment="1">
      <alignment vertical="top" wrapText="1"/>
    </xf>
    <xf numFmtId="0" fontId="41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5" xfId="0" applyFont="1" applyBorder="1" applyAlignment="1"/>
    <xf numFmtId="0" fontId="42" fillId="0" borderId="1" xfId="0" applyFont="1" applyBorder="1" applyAlignment="1">
      <alignment horizontal="center" vertical="top" wrapText="1"/>
    </xf>
    <xf numFmtId="0" fontId="42" fillId="2" borderId="1" xfId="0" applyFont="1" applyFill="1" applyBorder="1" applyAlignment="1">
      <alignment horizontal="center" vertical="top" wrapText="1"/>
    </xf>
    <xf numFmtId="0" fontId="42" fillId="2" borderId="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51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/>
    </xf>
    <xf numFmtId="0" fontId="44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4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4" fillId="0" borderId="1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19" fillId="0" borderId="1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32" fillId="0" borderId="8" xfId="0" applyFont="1" applyBorder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textRotation="90" wrapText="1"/>
    </xf>
    <xf numFmtId="0" fontId="9" fillId="0" borderId="12" xfId="0" applyFont="1" applyBorder="1" applyAlignment="1">
      <alignment horizontal="center" textRotation="90" wrapText="1"/>
    </xf>
    <xf numFmtId="0" fontId="9" fillId="0" borderId="2" xfId="0" applyFont="1" applyBorder="1" applyAlignment="1">
      <alignment horizontal="center" textRotation="90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textRotation="90" wrapText="1"/>
    </xf>
    <xf numFmtId="0" fontId="3" fillId="0" borderId="2" xfId="0" applyFont="1" applyFill="1" applyBorder="1" applyAlignment="1">
      <alignment textRotation="90" wrapText="1"/>
    </xf>
    <xf numFmtId="0" fontId="14" fillId="0" borderId="11" xfId="0" applyFont="1" applyFill="1" applyBorder="1" applyAlignment="1">
      <alignment horizontal="center" textRotation="90" wrapText="1"/>
    </xf>
    <xf numFmtId="0" fontId="14" fillId="0" borderId="12" xfId="0" applyFont="1" applyFill="1" applyBorder="1" applyAlignment="1">
      <alignment horizontal="center" textRotation="90" wrapText="1"/>
    </xf>
    <xf numFmtId="0" fontId="14" fillId="0" borderId="2" xfId="0" applyFont="1" applyFill="1" applyBorder="1" applyAlignment="1">
      <alignment horizontal="center" textRotation="90" wrapText="1"/>
    </xf>
    <xf numFmtId="0" fontId="10" fillId="0" borderId="11" xfId="0" applyFont="1" applyFill="1" applyBorder="1" applyAlignment="1">
      <alignment horizontal="left" textRotation="90" wrapText="1"/>
    </xf>
    <xf numFmtId="0" fontId="10" fillId="0" borderId="2" xfId="0" applyFont="1" applyFill="1" applyBorder="1" applyAlignment="1">
      <alignment horizontal="left" textRotation="90" wrapText="1"/>
    </xf>
    <xf numFmtId="0" fontId="10" fillId="0" borderId="11" xfId="0" applyFont="1" applyFill="1" applyBorder="1" applyAlignment="1">
      <alignment textRotation="90" wrapText="1"/>
    </xf>
    <xf numFmtId="0" fontId="10" fillId="0" borderId="2" xfId="0" applyFont="1" applyFill="1" applyBorder="1" applyAlignment="1">
      <alignment textRotation="90" wrapText="1"/>
    </xf>
    <xf numFmtId="0" fontId="3" fillId="0" borderId="11" xfId="0" applyFont="1" applyFill="1" applyBorder="1" applyAlignment="1">
      <alignment horizontal="left" textRotation="90" wrapText="1"/>
    </xf>
    <xf numFmtId="0" fontId="3" fillId="0" borderId="2" xfId="0" applyFont="1" applyFill="1" applyBorder="1" applyAlignment="1">
      <alignment horizontal="left" textRotation="90" wrapText="1"/>
    </xf>
    <xf numFmtId="0" fontId="11" fillId="0" borderId="6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textRotation="90" wrapText="1"/>
    </xf>
    <xf numFmtId="0" fontId="11" fillId="0" borderId="12" xfId="0" applyFont="1" applyFill="1" applyBorder="1" applyAlignment="1">
      <alignment horizontal="center" textRotation="90" wrapText="1"/>
    </xf>
    <xf numFmtId="0" fontId="11" fillId="0" borderId="2" xfId="0" applyFont="1" applyFill="1" applyBorder="1" applyAlignment="1">
      <alignment horizontal="center" textRotation="90" wrapText="1"/>
    </xf>
    <xf numFmtId="0" fontId="11" fillId="0" borderId="11" xfId="0" applyFont="1" applyFill="1" applyBorder="1" applyAlignment="1">
      <alignment horizontal="left" textRotation="90" wrapText="1"/>
    </xf>
    <xf numFmtId="0" fontId="11" fillId="0" borderId="12" xfId="0" applyFont="1" applyFill="1" applyBorder="1" applyAlignment="1">
      <alignment horizontal="left" textRotation="90" wrapText="1"/>
    </xf>
    <xf numFmtId="0" fontId="11" fillId="0" borderId="2" xfId="0" applyFont="1" applyFill="1" applyBorder="1" applyAlignment="1">
      <alignment horizontal="left" textRotation="90" wrapText="1"/>
    </xf>
    <xf numFmtId="0" fontId="12" fillId="0" borderId="11" xfId="0" applyFont="1" applyFill="1" applyBorder="1" applyAlignment="1">
      <alignment horizontal="left" textRotation="90" wrapText="1"/>
    </xf>
    <xf numFmtId="0" fontId="12" fillId="0" borderId="12" xfId="0" applyFont="1" applyFill="1" applyBorder="1" applyAlignment="1">
      <alignment horizontal="left" textRotation="90" wrapText="1"/>
    </xf>
    <xf numFmtId="0" fontId="12" fillId="0" borderId="2" xfId="0" applyFont="1" applyFill="1" applyBorder="1" applyAlignment="1">
      <alignment horizontal="left" textRotation="90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1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37" fillId="0" borderId="0" xfId="0" applyFont="1" applyAlignment="1">
      <alignment horizontal="left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28575</xdr:rowOff>
    </xdr:from>
    <xdr:to>
      <xdr:col>15</xdr:col>
      <xdr:colOff>342900</xdr:colOff>
      <xdr:row>28</xdr:row>
      <xdr:rowOff>38100</xdr:rowOff>
    </xdr:to>
    <xdr:sp macro="" textlink="">
      <xdr:nvSpPr>
        <xdr:cNvPr id="5454" name="Line 1">
          <a:extLst>
            <a:ext uri="{FF2B5EF4-FFF2-40B4-BE49-F238E27FC236}">
              <a16:creationId xmlns:a16="http://schemas.microsoft.com/office/drawing/2014/main" id="{84C0E362-F450-4924-AD3F-F8EF88AED0BA}"/>
            </a:ext>
          </a:extLst>
        </xdr:cNvPr>
        <xdr:cNvSpPr>
          <a:spLocks noChangeShapeType="1"/>
        </xdr:cNvSpPr>
      </xdr:nvSpPr>
      <xdr:spPr bwMode="auto">
        <a:xfrm flipV="1">
          <a:off x="0" y="5534025"/>
          <a:ext cx="10696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workbookViewId="0">
      <selection activeCell="O11" sqref="O11"/>
    </sheetView>
  </sheetViews>
  <sheetFormatPr defaultRowHeight="15" x14ac:dyDescent="0.25"/>
  <cols>
    <col min="3" max="3" width="17.85546875" customWidth="1"/>
    <col min="5" max="5" width="13" customWidth="1"/>
    <col min="8" max="8" width="10.140625" customWidth="1"/>
    <col min="11" max="11" width="9.42578125" customWidth="1"/>
    <col min="15" max="15" width="13.42578125" customWidth="1"/>
    <col min="16" max="16" width="8.42578125" customWidth="1"/>
  </cols>
  <sheetData>
    <row r="1" spans="1:15" ht="15" customHeight="1" x14ac:dyDescent="0.25">
      <c r="A1" s="46" t="s">
        <v>87</v>
      </c>
      <c r="J1" s="233" t="s">
        <v>179</v>
      </c>
      <c r="K1" s="146"/>
      <c r="L1" s="146"/>
      <c r="M1" s="146"/>
    </row>
    <row r="2" spans="1:15" ht="15" customHeight="1" x14ac:dyDescent="0.25">
      <c r="A2" s="46"/>
      <c r="J2" s="233" t="s">
        <v>180</v>
      </c>
      <c r="K2" s="146"/>
      <c r="L2" s="146"/>
      <c r="M2" s="146"/>
    </row>
    <row r="3" spans="1:15" ht="15" customHeight="1" x14ac:dyDescent="0.25">
      <c r="A3" s="46"/>
      <c r="J3" s="233" t="s">
        <v>185</v>
      </c>
      <c r="K3" s="146"/>
      <c r="L3" s="146"/>
      <c r="M3" s="146"/>
    </row>
    <row r="4" spans="1:15" ht="15" customHeight="1" x14ac:dyDescent="0.25">
      <c r="A4" s="46"/>
    </row>
    <row r="5" spans="1:15" ht="15" customHeight="1" x14ac:dyDescent="0.25">
      <c r="A5" s="1" t="s">
        <v>59</v>
      </c>
      <c r="J5" s="147" t="s">
        <v>99</v>
      </c>
      <c r="K5" s="148"/>
      <c r="L5" s="148"/>
      <c r="M5" s="148"/>
      <c r="N5" s="148"/>
      <c r="O5" s="148"/>
    </row>
    <row r="6" spans="1:15" x14ac:dyDescent="0.25">
      <c r="A6" s="1"/>
      <c r="J6" s="148"/>
      <c r="K6" s="148"/>
      <c r="L6" s="148"/>
      <c r="M6" s="148"/>
      <c r="N6" s="148"/>
      <c r="O6" s="148"/>
    </row>
    <row r="7" spans="1:15" x14ac:dyDescent="0.25">
      <c r="A7" s="1"/>
      <c r="J7" s="118"/>
      <c r="K7" s="118"/>
      <c r="L7" s="118"/>
      <c r="M7" s="118"/>
      <c r="N7" s="118"/>
      <c r="O7" s="118"/>
    </row>
    <row r="8" spans="1:15" ht="15.75" customHeight="1" x14ac:dyDescent="0.25">
      <c r="A8" s="1"/>
      <c r="K8" s="38"/>
      <c r="L8" s="38"/>
      <c r="M8" s="38"/>
      <c r="N8" s="38"/>
      <c r="O8" s="38"/>
    </row>
    <row r="9" spans="1:15" ht="15.75" customHeight="1" x14ac:dyDescent="0.25">
      <c r="A9" s="142" t="s">
        <v>145</v>
      </c>
      <c r="B9" s="142"/>
      <c r="C9" s="142"/>
      <c r="D9" s="142"/>
      <c r="E9" s="142"/>
      <c r="F9" s="142"/>
      <c r="G9" s="142"/>
      <c r="K9" s="38"/>
      <c r="L9" s="38"/>
      <c r="M9" s="38"/>
      <c r="N9" s="38"/>
      <c r="O9" s="38"/>
    </row>
    <row r="10" spans="1:15" x14ac:dyDescent="0.25">
      <c r="A10" s="1"/>
      <c r="C10" s="44" t="s">
        <v>88</v>
      </c>
    </row>
    <row r="11" spans="1:15" x14ac:dyDescent="0.25">
      <c r="A11" s="143" t="s">
        <v>146</v>
      </c>
      <c r="B11" s="143"/>
      <c r="C11" s="143"/>
      <c r="D11" s="143"/>
      <c r="E11" s="143"/>
      <c r="F11" s="143"/>
      <c r="G11" s="143"/>
    </row>
    <row r="12" spans="1:15" x14ac:dyDescent="0.25">
      <c r="A12" s="15"/>
      <c r="C12" s="68" t="s">
        <v>132</v>
      </c>
    </row>
    <row r="13" spans="1:15" ht="15.75" x14ac:dyDescent="0.25">
      <c r="A13" s="28"/>
      <c r="B13" s="29"/>
      <c r="C13" s="44"/>
      <c r="D13" s="29"/>
      <c r="E13" s="28"/>
      <c r="F13" s="28"/>
      <c r="G13" s="28"/>
      <c r="H13" s="28"/>
      <c r="I13" s="28"/>
      <c r="J13" s="28"/>
      <c r="K13" s="28"/>
    </row>
    <row r="14" spans="1:15" ht="15.75" x14ac:dyDescent="0.25">
      <c r="A14" s="29"/>
      <c r="B14" s="28"/>
      <c r="C14" s="28"/>
      <c r="D14" s="149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</row>
    <row r="15" spans="1:15" ht="15.75" x14ac:dyDescent="0.25">
      <c r="A15" s="29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5" ht="15.75" x14ac:dyDescent="0.25">
      <c r="A16" s="39" t="s">
        <v>130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6" ht="15.75" x14ac:dyDescent="0.25">
      <c r="A17" s="40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6" ht="15.75" x14ac:dyDescent="0.25">
      <c r="A18" s="29"/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6" ht="15.75" x14ac:dyDescent="0.25">
      <c r="A19" s="29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6" ht="15.75" x14ac:dyDescent="0.25">
      <c r="A20" s="28" t="s">
        <v>62</v>
      </c>
      <c r="B20" s="28"/>
      <c r="C20" s="28"/>
      <c r="D20" s="28"/>
      <c r="E20" s="28"/>
      <c r="F20" s="28"/>
      <c r="G20" s="126" t="s">
        <v>182</v>
      </c>
      <c r="H20" s="126"/>
      <c r="I20" s="42"/>
      <c r="J20" s="28"/>
      <c r="K20" s="28"/>
    </row>
    <row r="21" spans="1:16" ht="15.75" x14ac:dyDescent="0.25">
      <c r="A21" s="28"/>
      <c r="B21" s="28"/>
      <c r="C21" s="28"/>
      <c r="D21" s="28"/>
      <c r="E21" s="28"/>
      <c r="F21" s="28"/>
      <c r="G21" s="145" t="s">
        <v>183</v>
      </c>
      <c r="H21" s="145"/>
      <c r="I21" s="28"/>
      <c r="J21" s="28"/>
      <c r="K21" s="28"/>
    </row>
    <row r="22" spans="1:16" ht="15.75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6" ht="15.75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6" ht="15.75" x14ac:dyDescent="0.25">
      <c r="A24" s="41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6" ht="15.75" x14ac:dyDescent="0.25">
      <c r="A25" s="51" t="s">
        <v>131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6" ht="15.75" x14ac:dyDescent="0.25">
      <c r="A26" s="51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6" ht="15.75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6" ht="15.75" x14ac:dyDescent="0.25">
      <c r="A28" s="28"/>
      <c r="B28" s="30" t="s">
        <v>147</v>
      </c>
      <c r="C28" s="28"/>
      <c r="D28" s="28"/>
      <c r="E28" s="144" t="s">
        <v>181</v>
      </c>
      <c r="F28" s="144"/>
      <c r="G28" s="144"/>
      <c r="H28" s="144"/>
      <c r="I28" s="144"/>
      <c r="J28" s="144"/>
      <c r="K28" s="144"/>
      <c r="L28" s="144"/>
      <c r="M28" s="117" t="s">
        <v>148</v>
      </c>
      <c r="N28" s="73"/>
      <c r="P28" s="48"/>
    </row>
    <row r="29" spans="1:16" ht="16.5" customHeight="1" x14ac:dyDescent="0.25">
      <c r="A29" s="51" t="s">
        <v>141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6" ht="15.75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6" ht="15.75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6" ht="15.75" customHeight="1" x14ac:dyDescent="0.25">
      <c r="A32" s="134" t="s">
        <v>149</v>
      </c>
      <c r="B32" s="135"/>
      <c r="C32" s="135"/>
      <c r="D32" s="135"/>
      <c r="E32" s="135"/>
      <c r="F32" s="136"/>
      <c r="G32" s="136"/>
      <c r="H32" s="136"/>
      <c r="I32" s="136"/>
      <c r="J32" s="136"/>
      <c r="K32" s="137"/>
      <c r="L32" s="132"/>
      <c r="M32" s="133"/>
      <c r="N32" s="133"/>
      <c r="O32" s="133"/>
      <c r="P32" s="133"/>
    </row>
    <row r="33" spans="1:16" ht="15.75" customHeight="1" x14ac:dyDescent="0.25">
      <c r="A33" s="138"/>
      <c r="B33" s="139"/>
      <c r="C33" s="139"/>
      <c r="D33" s="139"/>
      <c r="E33" s="139"/>
      <c r="F33" s="140"/>
      <c r="G33" s="140"/>
      <c r="H33" s="140"/>
      <c r="I33" s="140"/>
      <c r="J33" s="140"/>
      <c r="K33" s="141"/>
      <c r="L33" s="133"/>
      <c r="M33" s="133"/>
      <c r="N33" s="133"/>
      <c r="O33" s="133"/>
      <c r="P33" s="133"/>
    </row>
    <row r="34" spans="1:16" ht="15.75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M34" s="131"/>
      <c r="N34" s="131"/>
      <c r="O34" s="131"/>
    </row>
    <row r="35" spans="1:16" ht="15.75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6" ht="15.75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6" ht="15.75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6" ht="15.75" x14ac:dyDescent="0.25">
      <c r="A38" s="42"/>
      <c r="B38" s="42"/>
      <c r="C38" s="42"/>
      <c r="D38" s="42"/>
      <c r="E38" s="42"/>
      <c r="F38" s="28"/>
      <c r="G38" s="28"/>
      <c r="H38" s="28"/>
      <c r="I38" s="28"/>
      <c r="J38" s="28"/>
      <c r="K38" s="28"/>
    </row>
    <row r="39" spans="1:16" ht="15.75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6" ht="15.7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6" ht="15.75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6" ht="15.75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6" ht="15.75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6" ht="15.75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6" ht="15.75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6" ht="15.75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</sheetData>
  <mergeCells count="12">
    <mergeCell ref="J1:M1"/>
    <mergeCell ref="J2:M2"/>
    <mergeCell ref="J3:M3"/>
    <mergeCell ref="J5:O6"/>
    <mergeCell ref="D14:O14"/>
    <mergeCell ref="M34:O34"/>
    <mergeCell ref="L32:P33"/>
    <mergeCell ref="A32:K33"/>
    <mergeCell ref="A9:G9"/>
    <mergeCell ref="A11:G11"/>
    <mergeCell ref="E28:L28"/>
    <mergeCell ref="G21:H21"/>
  </mergeCells>
  <phoneticPr fontId="18" type="noConversion"/>
  <pageMargins left="0.7" right="0.7" top="0.75" bottom="0.75" header="0.3" footer="0.3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opLeftCell="A4" workbookViewId="0">
      <selection activeCell="I25" sqref="I25"/>
    </sheetView>
  </sheetViews>
  <sheetFormatPr defaultRowHeight="15" x14ac:dyDescent="0.25"/>
  <cols>
    <col min="1" max="1" width="16" customWidth="1"/>
    <col min="2" max="2" width="6.42578125" customWidth="1"/>
    <col min="3" max="3" width="7" customWidth="1"/>
    <col min="4" max="4" width="10.140625" customWidth="1"/>
    <col min="5" max="5" width="9.140625" customWidth="1"/>
    <col min="6" max="6" width="8" customWidth="1"/>
    <col min="7" max="7" width="7.140625" customWidth="1"/>
    <col min="8" max="8" width="10.7109375" customWidth="1"/>
    <col min="9" max="9" width="9.28515625" customWidth="1"/>
    <col min="10" max="10" width="9.140625" customWidth="1"/>
    <col min="11" max="11" width="7.85546875" customWidth="1"/>
    <col min="12" max="12" width="9" customWidth="1"/>
    <col min="13" max="13" width="7.85546875" customWidth="1"/>
    <col min="14" max="15" width="9" customWidth="1"/>
    <col min="16" max="16" width="6.28515625" customWidth="1"/>
    <col min="17" max="17" width="5" customWidth="1"/>
    <col min="18" max="18" width="5.28515625" customWidth="1"/>
  </cols>
  <sheetData>
    <row r="1" spans="1:19" ht="15.75" x14ac:dyDescent="0.25">
      <c r="A1" s="5" t="s">
        <v>113</v>
      </c>
      <c r="B1" s="5"/>
      <c r="C1" s="5"/>
      <c r="D1" s="29"/>
      <c r="E1" s="29"/>
      <c r="F1" s="29"/>
      <c r="G1" s="29"/>
      <c r="H1" s="57"/>
      <c r="I1" s="57"/>
      <c r="J1" s="57"/>
      <c r="K1" s="57"/>
      <c r="L1" s="57"/>
      <c r="M1" s="58"/>
      <c r="N1" s="58"/>
      <c r="O1" s="58"/>
    </row>
    <row r="2" spans="1:19" ht="57.75" customHeight="1" x14ac:dyDescent="0.25">
      <c r="A2" s="153"/>
      <c r="B2" s="157" t="s">
        <v>114</v>
      </c>
      <c r="C2" s="158"/>
      <c r="D2" s="156" t="s">
        <v>115</v>
      </c>
      <c r="E2" s="156"/>
      <c r="F2" s="156"/>
      <c r="G2" s="156"/>
      <c r="H2" s="156" t="s">
        <v>116</v>
      </c>
      <c r="I2" s="156"/>
      <c r="J2" s="156"/>
      <c r="K2" s="156"/>
      <c r="L2" s="159" t="s">
        <v>136</v>
      </c>
      <c r="M2" s="155" t="s">
        <v>117</v>
      </c>
      <c r="N2" s="155"/>
      <c r="O2" s="155"/>
      <c r="P2" s="151" t="s">
        <v>137</v>
      </c>
      <c r="Q2" s="151"/>
      <c r="R2" s="151"/>
      <c r="S2" s="152"/>
    </row>
    <row r="3" spans="1:19" s="60" customFormat="1" ht="89.25" customHeight="1" x14ac:dyDescent="0.25">
      <c r="A3" s="154"/>
      <c r="B3" s="69" t="s">
        <v>118</v>
      </c>
      <c r="C3" s="70" t="s">
        <v>119</v>
      </c>
      <c r="D3" s="59" t="s">
        <v>120</v>
      </c>
      <c r="E3" s="59" t="s">
        <v>121</v>
      </c>
      <c r="F3" s="59" t="s">
        <v>123</v>
      </c>
      <c r="G3" s="59" t="s">
        <v>122</v>
      </c>
      <c r="H3" s="59" t="s">
        <v>120</v>
      </c>
      <c r="I3" s="59" t="s">
        <v>121</v>
      </c>
      <c r="J3" s="59" t="s">
        <v>123</v>
      </c>
      <c r="K3" s="59" t="s">
        <v>122</v>
      </c>
      <c r="L3" s="160"/>
      <c r="M3" s="59" t="s">
        <v>124</v>
      </c>
      <c r="N3" s="59" t="s">
        <v>125</v>
      </c>
      <c r="O3" s="59" t="s">
        <v>126</v>
      </c>
      <c r="P3" s="64" t="s">
        <v>138</v>
      </c>
      <c r="Q3" s="65" t="s">
        <v>139</v>
      </c>
      <c r="R3" s="66" t="s">
        <v>140</v>
      </c>
      <c r="S3" s="152"/>
    </row>
    <row r="4" spans="1:19" s="60" customFormat="1" ht="16.5" customHeight="1" x14ac:dyDescent="0.25">
      <c r="A4" s="127"/>
      <c r="B4" s="127">
        <v>1</v>
      </c>
      <c r="C4" s="127">
        <v>2</v>
      </c>
      <c r="D4" s="128">
        <v>3</v>
      </c>
      <c r="E4" s="128">
        <v>4</v>
      </c>
      <c r="F4" s="128">
        <v>5</v>
      </c>
      <c r="G4" s="128">
        <v>6</v>
      </c>
      <c r="H4" s="128">
        <v>7</v>
      </c>
      <c r="I4" s="128">
        <v>8</v>
      </c>
      <c r="J4" s="128">
        <v>9</v>
      </c>
      <c r="K4" s="128">
        <v>10</v>
      </c>
      <c r="L4" s="128">
        <v>11</v>
      </c>
      <c r="M4" s="128">
        <v>12</v>
      </c>
      <c r="N4" s="128">
        <v>13</v>
      </c>
      <c r="O4" s="128">
        <v>14</v>
      </c>
      <c r="P4" s="129">
        <v>15</v>
      </c>
      <c r="Q4" s="129">
        <v>16</v>
      </c>
      <c r="R4" s="130">
        <v>17</v>
      </c>
      <c r="S4" s="152"/>
    </row>
    <row r="5" spans="1:19" s="60" customFormat="1" ht="26.25" customHeight="1" x14ac:dyDescent="0.25">
      <c r="A5" s="74" t="s">
        <v>150</v>
      </c>
      <c r="B5" s="63" t="s">
        <v>151</v>
      </c>
      <c r="C5" s="54">
        <v>2012</v>
      </c>
      <c r="D5" s="75"/>
      <c r="E5" s="75"/>
      <c r="F5" s="75"/>
      <c r="G5" s="75"/>
      <c r="H5" s="75"/>
      <c r="I5" s="75"/>
      <c r="J5" s="75"/>
      <c r="K5" s="75"/>
      <c r="L5" s="75"/>
      <c r="M5" s="75">
        <v>1</v>
      </c>
      <c r="N5" s="75"/>
      <c r="O5" s="76"/>
      <c r="P5" s="83">
        <v>1</v>
      </c>
      <c r="Q5" s="13"/>
      <c r="R5" s="67"/>
      <c r="S5" s="152"/>
    </row>
    <row r="6" spans="1:19" s="60" customFormat="1" ht="16.5" customHeight="1" x14ac:dyDescent="0.25">
      <c r="A6" s="77" t="s">
        <v>152</v>
      </c>
      <c r="B6" s="61"/>
      <c r="C6" s="61"/>
      <c r="D6" s="75"/>
      <c r="E6" s="75"/>
      <c r="F6" s="75">
        <v>1</v>
      </c>
      <c r="G6" s="75"/>
      <c r="H6" s="75"/>
      <c r="I6" s="75"/>
      <c r="J6" s="75"/>
      <c r="K6" s="75"/>
      <c r="L6" s="75"/>
      <c r="M6" s="75">
        <v>1</v>
      </c>
      <c r="N6" s="75"/>
      <c r="O6" s="76"/>
      <c r="P6" s="83">
        <v>1</v>
      </c>
      <c r="Q6" s="13"/>
      <c r="R6" s="67"/>
      <c r="S6" s="152"/>
    </row>
    <row r="7" spans="1:19" s="60" customFormat="1" ht="16.5" customHeight="1" x14ac:dyDescent="0.25">
      <c r="A7" s="77" t="s">
        <v>153</v>
      </c>
      <c r="B7" s="62"/>
      <c r="C7" s="62"/>
      <c r="D7" s="75"/>
      <c r="E7" s="75"/>
      <c r="F7" s="75"/>
      <c r="G7" s="75"/>
      <c r="H7" s="75"/>
      <c r="I7" s="75"/>
      <c r="J7" s="75"/>
      <c r="K7" s="75"/>
      <c r="L7" s="75">
        <v>1</v>
      </c>
      <c r="M7" s="75"/>
      <c r="N7" s="75">
        <v>1</v>
      </c>
      <c r="O7" s="76"/>
      <c r="P7" s="83">
        <v>1</v>
      </c>
      <c r="Q7" s="13"/>
      <c r="R7" s="67"/>
      <c r="S7" s="152"/>
    </row>
    <row r="8" spans="1:19" ht="16.5" customHeight="1" x14ac:dyDescent="0.25">
      <c r="A8" s="77" t="s">
        <v>154</v>
      </c>
      <c r="B8" s="78"/>
      <c r="C8" s="78"/>
      <c r="D8" s="75"/>
      <c r="E8" s="75"/>
      <c r="F8" s="75"/>
      <c r="G8" s="75"/>
      <c r="H8" s="75"/>
      <c r="I8" s="75"/>
      <c r="J8" s="75"/>
      <c r="K8" s="75"/>
      <c r="L8" s="75"/>
      <c r="M8" s="75">
        <v>1</v>
      </c>
      <c r="N8" s="75"/>
      <c r="O8" s="76"/>
      <c r="P8" s="83">
        <v>1</v>
      </c>
      <c r="Q8" s="13"/>
      <c r="R8" s="67"/>
    </row>
    <row r="9" spans="1:19" ht="16.5" customHeight="1" x14ac:dyDescent="0.25">
      <c r="A9" s="77" t="s">
        <v>155</v>
      </c>
      <c r="B9" s="78"/>
      <c r="C9" s="78"/>
      <c r="D9" s="75"/>
      <c r="E9" s="75"/>
      <c r="F9" s="75"/>
      <c r="G9" s="75"/>
      <c r="H9" s="75"/>
      <c r="I9" s="75"/>
      <c r="J9" s="75"/>
      <c r="K9" s="75"/>
      <c r="L9" s="75">
        <v>1</v>
      </c>
      <c r="M9" s="75">
        <v>1</v>
      </c>
      <c r="N9" s="75"/>
      <c r="O9" s="76"/>
      <c r="P9" s="83">
        <v>1</v>
      </c>
      <c r="Q9" s="13"/>
      <c r="R9" s="67"/>
    </row>
    <row r="10" spans="1:19" ht="16.5" customHeight="1" x14ac:dyDescent="0.25">
      <c r="A10" s="77" t="s">
        <v>156</v>
      </c>
      <c r="B10" s="79"/>
      <c r="C10" s="79"/>
      <c r="D10" s="75"/>
      <c r="E10" s="75"/>
      <c r="F10" s="80"/>
      <c r="G10" s="75"/>
      <c r="H10" s="75"/>
      <c r="I10" s="75"/>
      <c r="J10" s="75"/>
      <c r="K10" s="75"/>
      <c r="L10" s="75"/>
      <c r="M10" s="75">
        <v>1</v>
      </c>
      <c r="N10" s="75"/>
      <c r="O10" s="79"/>
      <c r="P10" s="83">
        <v>1</v>
      </c>
      <c r="Q10" s="13"/>
      <c r="R10" s="67"/>
    </row>
    <row r="11" spans="1:19" ht="16.5" customHeight="1" x14ac:dyDescent="0.25">
      <c r="A11" s="77" t="s">
        <v>157</v>
      </c>
      <c r="B11" s="79"/>
      <c r="C11" s="79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>
        <v>1</v>
      </c>
      <c r="O11" s="79"/>
      <c r="P11" s="83">
        <v>1</v>
      </c>
      <c r="Q11" s="13"/>
      <c r="R11" s="67"/>
    </row>
    <row r="12" spans="1:19" ht="16.5" customHeight="1" x14ac:dyDescent="0.25">
      <c r="A12" s="77" t="s">
        <v>158</v>
      </c>
      <c r="B12" s="79"/>
      <c r="C12" s="79"/>
      <c r="D12" s="75"/>
      <c r="E12" s="75"/>
      <c r="F12" s="75">
        <v>1</v>
      </c>
      <c r="G12" s="75"/>
      <c r="H12" s="75"/>
      <c r="I12" s="75"/>
      <c r="J12" s="75"/>
      <c r="K12" s="75"/>
      <c r="L12" s="75"/>
      <c r="M12" s="75"/>
      <c r="N12" s="75">
        <v>1</v>
      </c>
      <c r="O12" s="79"/>
      <c r="P12" s="83">
        <v>1</v>
      </c>
      <c r="Q12" s="13"/>
      <c r="R12" s="67"/>
    </row>
    <row r="13" spans="1:19" ht="16.5" customHeight="1" x14ac:dyDescent="0.25">
      <c r="A13" s="77" t="s">
        <v>159</v>
      </c>
      <c r="B13" s="79"/>
      <c r="C13" s="79"/>
      <c r="D13" s="75"/>
      <c r="E13" s="75"/>
      <c r="F13" s="75"/>
      <c r="G13" s="75"/>
      <c r="H13" s="75"/>
      <c r="I13" s="75"/>
      <c r="J13" s="75"/>
      <c r="K13" s="75"/>
      <c r="L13" s="75"/>
      <c r="M13" s="75">
        <v>1</v>
      </c>
      <c r="N13" s="75"/>
      <c r="O13" s="79"/>
      <c r="P13" s="83">
        <v>1</v>
      </c>
      <c r="Q13" s="13"/>
      <c r="R13" s="67"/>
    </row>
    <row r="14" spans="1:19" ht="16.5" customHeight="1" x14ac:dyDescent="0.25">
      <c r="A14" s="77" t="s">
        <v>160</v>
      </c>
      <c r="B14" s="79"/>
      <c r="C14" s="79"/>
      <c r="D14" s="75"/>
      <c r="E14" s="75"/>
      <c r="F14" s="75"/>
      <c r="G14" s="75"/>
      <c r="H14" s="75"/>
      <c r="I14" s="75"/>
      <c r="J14" s="75"/>
      <c r="K14" s="75"/>
      <c r="L14" s="75"/>
      <c r="M14" s="75">
        <v>1</v>
      </c>
      <c r="N14" s="75"/>
      <c r="O14" s="79"/>
      <c r="P14" s="83">
        <v>1</v>
      </c>
      <c r="Q14" s="13"/>
      <c r="R14" s="67"/>
    </row>
    <row r="15" spans="1:19" ht="16.5" customHeight="1" x14ac:dyDescent="0.25">
      <c r="A15" s="77" t="s">
        <v>161</v>
      </c>
      <c r="B15" s="79"/>
      <c r="C15" s="79"/>
      <c r="D15" s="75"/>
      <c r="E15" s="75"/>
      <c r="F15" s="75"/>
      <c r="G15" s="75"/>
      <c r="H15" s="75"/>
      <c r="I15" s="75"/>
      <c r="J15" s="75"/>
      <c r="K15" s="75"/>
      <c r="L15" s="75"/>
      <c r="M15" s="75">
        <v>1</v>
      </c>
      <c r="N15" s="75"/>
      <c r="O15" s="79"/>
      <c r="P15" s="83">
        <v>1</v>
      </c>
      <c r="Q15" s="13"/>
      <c r="R15" s="67"/>
    </row>
    <row r="16" spans="1:19" ht="16.5" customHeight="1" x14ac:dyDescent="0.25">
      <c r="A16" s="77" t="s">
        <v>162</v>
      </c>
      <c r="B16" s="79"/>
      <c r="C16" s="79"/>
      <c r="D16" s="75"/>
      <c r="E16" s="75"/>
      <c r="F16" s="75"/>
      <c r="G16" s="75"/>
      <c r="H16" s="75"/>
      <c r="I16" s="75"/>
      <c r="J16" s="75"/>
      <c r="K16" s="75"/>
      <c r="L16" s="75"/>
      <c r="M16" s="75">
        <v>1</v>
      </c>
      <c r="N16" s="75"/>
      <c r="O16" s="79"/>
      <c r="P16" s="83">
        <v>1</v>
      </c>
      <c r="Q16" s="13"/>
      <c r="R16" s="67"/>
    </row>
    <row r="17" spans="1:18" ht="16.5" customHeight="1" x14ac:dyDescent="0.25">
      <c r="A17" s="77" t="s">
        <v>163</v>
      </c>
      <c r="B17" s="79"/>
      <c r="C17" s="79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>
        <v>1</v>
      </c>
      <c r="O17" s="79"/>
      <c r="P17" s="83">
        <v>1</v>
      </c>
      <c r="Q17" s="13"/>
      <c r="R17" s="67"/>
    </row>
    <row r="18" spans="1:18" ht="16.5" customHeight="1" x14ac:dyDescent="0.25">
      <c r="A18" s="77" t="s">
        <v>164</v>
      </c>
      <c r="B18" s="79"/>
      <c r="C18" s="79"/>
      <c r="D18" s="75"/>
      <c r="E18" s="75"/>
      <c r="F18" s="75"/>
      <c r="G18" s="75"/>
      <c r="H18" s="75"/>
      <c r="I18" s="75"/>
      <c r="J18" s="75"/>
      <c r="K18" s="75"/>
      <c r="L18" s="75"/>
      <c r="M18" s="75">
        <v>1</v>
      </c>
      <c r="N18" s="75"/>
      <c r="O18" s="79"/>
      <c r="P18" s="83">
        <v>1</v>
      </c>
      <c r="Q18" s="13"/>
      <c r="R18" s="67"/>
    </row>
    <row r="19" spans="1:18" ht="16.5" customHeight="1" x14ac:dyDescent="0.25">
      <c r="A19" s="77" t="s">
        <v>165</v>
      </c>
      <c r="B19" s="79"/>
      <c r="C19" s="79"/>
      <c r="D19" s="75"/>
      <c r="E19" s="75"/>
      <c r="F19" s="75"/>
      <c r="G19" s="75"/>
      <c r="H19" s="75"/>
      <c r="I19" s="75"/>
      <c r="J19" s="75"/>
      <c r="K19" s="75"/>
      <c r="L19" s="75"/>
      <c r="M19" s="75">
        <v>1</v>
      </c>
      <c r="N19" s="75"/>
      <c r="O19" s="79"/>
      <c r="P19" s="83">
        <v>1</v>
      </c>
      <c r="Q19" s="13"/>
      <c r="R19" s="67"/>
    </row>
    <row r="20" spans="1:18" ht="16.5" customHeight="1" x14ac:dyDescent="0.25">
      <c r="A20" s="77" t="s">
        <v>166</v>
      </c>
      <c r="B20" s="79"/>
      <c r="C20" s="79"/>
      <c r="D20" s="75"/>
      <c r="E20" s="75"/>
      <c r="F20" s="80"/>
      <c r="G20" s="75"/>
      <c r="H20" s="75"/>
      <c r="I20" s="75"/>
      <c r="J20" s="75"/>
      <c r="K20" s="75"/>
      <c r="L20" s="80"/>
      <c r="M20" s="75">
        <v>1</v>
      </c>
      <c r="N20" s="75"/>
      <c r="O20" s="79"/>
      <c r="P20" s="83">
        <v>1</v>
      </c>
      <c r="Q20" s="13"/>
      <c r="R20" s="67"/>
    </row>
    <row r="21" spans="1:18" ht="16.5" customHeight="1" x14ac:dyDescent="0.25">
      <c r="A21" s="77" t="s">
        <v>167</v>
      </c>
      <c r="B21" s="79"/>
      <c r="C21" s="79"/>
      <c r="D21" s="75"/>
      <c r="E21" s="75"/>
      <c r="F21" s="75"/>
      <c r="G21" s="75"/>
      <c r="H21" s="75"/>
      <c r="I21" s="75"/>
      <c r="J21" s="75"/>
      <c r="K21" s="75"/>
      <c r="L21" s="75">
        <v>1</v>
      </c>
      <c r="M21" s="75">
        <v>1</v>
      </c>
      <c r="N21" s="75"/>
      <c r="O21" s="79"/>
      <c r="P21" s="83">
        <v>1</v>
      </c>
      <c r="Q21" s="13"/>
      <c r="R21" s="67"/>
    </row>
    <row r="22" spans="1:18" ht="15.75" x14ac:dyDescent="0.25">
      <c r="A22" s="62" t="s">
        <v>1</v>
      </c>
      <c r="B22" s="79"/>
      <c r="C22" s="79"/>
      <c r="D22" s="79"/>
      <c r="E22" s="79"/>
      <c r="F22" s="81">
        <v>2</v>
      </c>
      <c r="G22" s="79"/>
      <c r="H22" s="79"/>
      <c r="I22" s="79"/>
      <c r="J22" s="81"/>
      <c r="K22" s="81"/>
      <c r="L22" s="81">
        <v>3</v>
      </c>
      <c r="M22" s="81">
        <v>13</v>
      </c>
      <c r="N22" s="81">
        <v>4</v>
      </c>
      <c r="O22" s="79"/>
      <c r="P22" s="98">
        <v>17</v>
      </c>
      <c r="Q22" s="13"/>
      <c r="R22" s="67"/>
    </row>
  </sheetData>
  <mergeCells count="8">
    <mergeCell ref="P2:R2"/>
    <mergeCell ref="S2:S7"/>
    <mergeCell ref="A2:A3"/>
    <mergeCell ref="M2:O2"/>
    <mergeCell ref="H2:K2"/>
    <mergeCell ref="D2:G2"/>
    <mergeCell ref="B2:C2"/>
    <mergeCell ref="L2:L3"/>
  </mergeCells>
  <phoneticPr fontId="18" type="noConversion"/>
  <pageMargins left="0.7" right="0.7" top="0.75" bottom="0.75" header="0.3" footer="0.3"/>
  <pageSetup paperSize="9" scale="8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opLeftCell="A7" workbookViewId="0">
      <selection activeCell="A26" sqref="A26"/>
    </sheetView>
  </sheetViews>
  <sheetFormatPr defaultRowHeight="15" x14ac:dyDescent="0.25"/>
  <cols>
    <col min="1" max="1" width="16" customWidth="1"/>
    <col min="3" max="3" width="9.85546875" customWidth="1"/>
    <col min="4" max="4" width="9.5703125" customWidth="1"/>
    <col min="5" max="5" width="11.5703125" customWidth="1"/>
    <col min="6" max="6" width="9.7109375" customWidth="1"/>
    <col min="7" max="7" width="12.140625" customWidth="1"/>
    <col min="8" max="8" width="12.7109375" customWidth="1"/>
    <col min="9" max="9" width="11.28515625" customWidth="1"/>
    <col min="11" max="11" width="11.5703125" customWidth="1"/>
    <col min="14" max="14" width="11" customWidth="1"/>
  </cols>
  <sheetData>
    <row r="1" spans="1:15" ht="15.75" x14ac:dyDescent="0.25">
      <c r="A1" s="4"/>
      <c r="B1" s="30"/>
      <c r="C1" s="30"/>
      <c r="D1" s="31" t="s">
        <v>55</v>
      </c>
      <c r="E1" s="30"/>
      <c r="F1" s="28"/>
      <c r="G1" s="4"/>
      <c r="H1" s="4"/>
      <c r="I1" s="4"/>
      <c r="J1" s="4"/>
      <c r="K1" s="4"/>
      <c r="L1" s="4"/>
      <c r="M1" s="4"/>
      <c r="N1" s="4"/>
      <c r="O1" s="4"/>
    </row>
    <row r="2" spans="1:15" s="2" customFormat="1" ht="69.75" customHeight="1" x14ac:dyDescent="0.25">
      <c r="A2" s="153"/>
      <c r="B2" s="162" t="s">
        <v>63</v>
      </c>
      <c r="C2" s="162" t="s">
        <v>64</v>
      </c>
      <c r="D2" s="162" t="s">
        <v>2</v>
      </c>
      <c r="E2" s="162" t="s">
        <v>98</v>
      </c>
      <c r="F2" s="162" t="s">
        <v>3</v>
      </c>
      <c r="G2" s="162" t="s">
        <v>133</v>
      </c>
      <c r="H2" s="162" t="s">
        <v>35</v>
      </c>
      <c r="I2" s="162" t="s">
        <v>34</v>
      </c>
      <c r="J2" s="161" t="s">
        <v>4</v>
      </c>
      <c r="K2" s="161"/>
      <c r="L2" s="161"/>
      <c r="M2" s="161" t="s">
        <v>5</v>
      </c>
      <c r="N2" s="161"/>
      <c r="O2" s="161"/>
    </row>
    <row r="3" spans="1:15" s="3" customFormat="1" ht="20.25" customHeight="1" x14ac:dyDescent="0.25">
      <c r="A3" s="154"/>
      <c r="B3" s="163"/>
      <c r="C3" s="163"/>
      <c r="D3" s="163"/>
      <c r="E3" s="163"/>
      <c r="F3" s="163"/>
      <c r="G3" s="163"/>
      <c r="H3" s="163"/>
      <c r="I3" s="163"/>
      <c r="J3" s="53" t="s">
        <v>0</v>
      </c>
      <c r="K3" s="53" t="s">
        <v>6</v>
      </c>
      <c r="L3" s="53" t="s">
        <v>7</v>
      </c>
      <c r="M3" s="53" t="s">
        <v>0</v>
      </c>
      <c r="N3" s="53" t="s">
        <v>6</v>
      </c>
      <c r="O3" s="53" t="s">
        <v>7</v>
      </c>
    </row>
    <row r="4" spans="1:15" s="3" customFormat="1" ht="16.5" customHeight="1" x14ac:dyDescent="0.25">
      <c r="A4" s="6"/>
      <c r="B4" s="6">
        <v>1</v>
      </c>
      <c r="C4" s="6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</row>
    <row r="5" spans="1:15" ht="27.75" customHeight="1" x14ac:dyDescent="0.25">
      <c r="A5" s="74" t="s">
        <v>150</v>
      </c>
      <c r="B5" s="82">
        <v>2</v>
      </c>
      <c r="C5" s="82">
        <v>584</v>
      </c>
      <c r="D5" s="82">
        <v>14</v>
      </c>
      <c r="E5" s="82">
        <v>2</v>
      </c>
      <c r="F5" s="82">
        <v>1</v>
      </c>
      <c r="G5" s="82"/>
      <c r="H5" s="82">
        <v>21</v>
      </c>
      <c r="I5" s="82" t="s">
        <v>169</v>
      </c>
      <c r="J5" s="82">
        <v>52</v>
      </c>
      <c r="K5" s="82">
        <v>7</v>
      </c>
      <c r="L5" s="82">
        <v>3</v>
      </c>
      <c r="M5" s="82">
        <v>76</v>
      </c>
      <c r="N5" s="82">
        <v>9</v>
      </c>
      <c r="O5" s="82">
        <v>32</v>
      </c>
    </row>
    <row r="6" spans="1:15" ht="24.95" customHeight="1" x14ac:dyDescent="0.25">
      <c r="A6" s="124" t="s">
        <v>152</v>
      </c>
      <c r="B6" s="82">
        <v>1</v>
      </c>
      <c r="C6" s="82">
        <v>100</v>
      </c>
      <c r="D6" s="82">
        <v>2</v>
      </c>
      <c r="E6" s="82"/>
      <c r="F6" s="82"/>
      <c r="G6" s="82"/>
      <c r="H6" s="82">
        <v>1</v>
      </c>
      <c r="I6" s="82" t="s">
        <v>168</v>
      </c>
      <c r="J6" s="82">
        <v>4</v>
      </c>
      <c r="K6" s="82">
        <v>1</v>
      </c>
      <c r="L6" s="82">
        <v>1</v>
      </c>
      <c r="M6" s="82"/>
      <c r="N6" s="82"/>
      <c r="O6" s="82"/>
    </row>
    <row r="7" spans="1:15" ht="24.95" customHeight="1" x14ac:dyDescent="0.25">
      <c r="A7" s="124" t="s">
        <v>153</v>
      </c>
      <c r="B7" s="82">
        <v>1</v>
      </c>
      <c r="C7" s="82">
        <v>150</v>
      </c>
      <c r="D7" s="82">
        <v>1</v>
      </c>
      <c r="E7" s="82">
        <v>1</v>
      </c>
      <c r="F7" s="82"/>
      <c r="G7" s="82"/>
      <c r="H7" s="82">
        <v>1</v>
      </c>
      <c r="I7" s="82" t="s">
        <v>168</v>
      </c>
      <c r="J7" s="82">
        <v>4</v>
      </c>
      <c r="K7" s="82"/>
      <c r="L7" s="82"/>
      <c r="M7" s="82"/>
      <c r="N7" s="82"/>
      <c r="O7" s="82"/>
    </row>
    <row r="8" spans="1:15" ht="24.95" customHeight="1" x14ac:dyDescent="0.25">
      <c r="A8" s="124" t="s">
        <v>154</v>
      </c>
      <c r="B8" s="82">
        <v>1</v>
      </c>
      <c r="C8" s="82">
        <v>150</v>
      </c>
      <c r="D8" s="82">
        <v>1</v>
      </c>
      <c r="E8" s="82"/>
      <c r="F8" s="82"/>
      <c r="G8" s="82"/>
      <c r="H8" s="82">
        <v>1</v>
      </c>
      <c r="I8" s="82" t="s">
        <v>168</v>
      </c>
      <c r="J8" s="82">
        <v>12</v>
      </c>
      <c r="K8" s="82">
        <v>2</v>
      </c>
      <c r="L8" s="82"/>
      <c r="M8" s="82">
        <v>17</v>
      </c>
      <c r="N8" s="82">
        <v>17</v>
      </c>
      <c r="O8" s="82"/>
    </row>
    <row r="9" spans="1:15" ht="24.95" customHeight="1" x14ac:dyDescent="0.25">
      <c r="A9" s="124" t="s">
        <v>155</v>
      </c>
      <c r="B9" s="82">
        <v>1</v>
      </c>
      <c r="C9" s="82">
        <v>80</v>
      </c>
      <c r="D9" s="82">
        <v>2</v>
      </c>
      <c r="E9" s="82"/>
      <c r="F9" s="82"/>
      <c r="G9" s="82"/>
      <c r="H9" s="82">
        <v>1</v>
      </c>
      <c r="I9" s="82" t="s">
        <v>168</v>
      </c>
      <c r="J9" s="82">
        <v>6</v>
      </c>
      <c r="K9" s="82"/>
      <c r="L9" s="82">
        <v>2</v>
      </c>
      <c r="M9" s="82"/>
      <c r="N9" s="82"/>
      <c r="O9" s="82"/>
    </row>
    <row r="10" spans="1:15" ht="24.95" customHeight="1" x14ac:dyDescent="0.25">
      <c r="A10" s="124" t="s">
        <v>156</v>
      </c>
      <c r="B10" s="82">
        <v>1</v>
      </c>
      <c r="C10" s="82">
        <v>150</v>
      </c>
      <c r="D10" s="82">
        <v>2</v>
      </c>
      <c r="E10" s="82"/>
      <c r="F10" s="82"/>
      <c r="G10" s="82"/>
      <c r="H10" s="82">
        <v>2</v>
      </c>
      <c r="I10" s="82" t="s">
        <v>170</v>
      </c>
      <c r="J10" s="82">
        <v>7</v>
      </c>
      <c r="K10" s="82"/>
      <c r="L10" s="82">
        <v>1</v>
      </c>
      <c r="M10" s="82">
        <v>14</v>
      </c>
      <c r="N10" s="82"/>
      <c r="O10" s="82"/>
    </row>
    <row r="11" spans="1:15" ht="24.95" customHeight="1" x14ac:dyDescent="0.25">
      <c r="A11" s="124" t="s">
        <v>157</v>
      </c>
      <c r="B11" s="82">
        <v>1</v>
      </c>
      <c r="C11" s="82">
        <v>150</v>
      </c>
      <c r="D11" s="82">
        <v>1</v>
      </c>
      <c r="E11" s="82"/>
      <c r="F11" s="82"/>
      <c r="G11" s="82"/>
      <c r="H11" s="82">
        <v>3</v>
      </c>
      <c r="I11" s="82" t="s">
        <v>171</v>
      </c>
      <c r="J11" s="82">
        <v>7</v>
      </c>
      <c r="K11" s="82"/>
      <c r="L11" s="82">
        <v>1</v>
      </c>
      <c r="M11" s="82"/>
      <c r="N11" s="82"/>
      <c r="O11" s="82"/>
    </row>
    <row r="12" spans="1:15" ht="24.95" customHeight="1" x14ac:dyDescent="0.25">
      <c r="A12" s="124" t="s">
        <v>158</v>
      </c>
      <c r="B12" s="82">
        <v>1</v>
      </c>
      <c r="C12" s="82">
        <v>70</v>
      </c>
      <c r="D12" s="82">
        <v>1</v>
      </c>
      <c r="E12" s="82"/>
      <c r="F12" s="82"/>
      <c r="G12" s="82"/>
      <c r="H12" s="82">
        <v>1</v>
      </c>
      <c r="I12" s="82" t="s">
        <v>168</v>
      </c>
      <c r="J12" s="82">
        <v>4</v>
      </c>
      <c r="K12" s="82">
        <v>2</v>
      </c>
      <c r="L12" s="82"/>
      <c r="M12" s="82"/>
      <c r="N12" s="82"/>
      <c r="O12" s="82"/>
    </row>
    <row r="13" spans="1:15" ht="24.95" customHeight="1" x14ac:dyDescent="0.25">
      <c r="A13" s="124" t="s">
        <v>159</v>
      </c>
      <c r="B13" s="82">
        <v>1</v>
      </c>
      <c r="C13" s="82">
        <v>70</v>
      </c>
      <c r="D13" s="82">
        <v>2</v>
      </c>
      <c r="E13" s="82"/>
      <c r="F13" s="82"/>
      <c r="G13" s="82"/>
      <c r="H13" s="82">
        <v>2</v>
      </c>
      <c r="I13" s="82" t="s">
        <v>170</v>
      </c>
      <c r="J13" s="82">
        <v>11</v>
      </c>
      <c r="K13" s="82">
        <v>1</v>
      </c>
      <c r="L13" s="82"/>
      <c r="M13" s="82">
        <v>8</v>
      </c>
      <c r="N13" s="82"/>
      <c r="O13" s="82">
        <v>16</v>
      </c>
    </row>
    <row r="14" spans="1:15" ht="24.95" customHeight="1" x14ac:dyDescent="0.25">
      <c r="A14" s="124" t="s">
        <v>160</v>
      </c>
      <c r="B14" s="82">
        <v>1</v>
      </c>
      <c r="C14" s="82">
        <v>200</v>
      </c>
      <c r="D14" s="82">
        <v>2</v>
      </c>
      <c r="E14" s="82"/>
      <c r="F14" s="82"/>
      <c r="G14" s="82"/>
      <c r="H14" s="82">
        <v>1</v>
      </c>
      <c r="I14" s="82" t="s">
        <v>168</v>
      </c>
      <c r="J14" s="82">
        <v>6</v>
      </c>
      <c r="K14" s="82"/>
      <c r="L14" s="82"/>
      <c r="M14" s="82"/>
      <c r="N14" s="82"/>
      <c r="O14" s="82"/>
    </row>
    <row r="15" spans="1:15" ht="24.95" customHeight="1" x14ac:dyDescent="0.25">
      <c r="A15" s="124" t="s">
        <v>161</v>
      </c>
      <c r="B15" s="82">
        <v>1</v>
      </c>
      <c r="C15" s="82">
        <v>50</v>
      </c>
      <c r="D15" s="82">
        <v>1</v>
      </c>
      <c r="E15" s="82"/>
      <c r="F15" s="82"/>
      <c r="G15" s="82"/>
      <c r="H15" s="82">
        <v>2</v>
      </c>
      <c r="I15" s="82" t="s">
        <v>170</v>
      </c>
      <c r="J15" s="82">
        <v>10</v>
      </c>
      <c r="K15" s="82">
        <v>2</v>
      </c>
      <c r="L15" s="82"/>
      <c r="M15" s="82"/>
      <c r="N15" s="82"/>
      <c r="O15" s="82"/>
    </row>
    <row r="16" spans="1:15" ht="24.95" customHeight="1" x14ac:dyDescent="0.25">
      <c r="A16" s="124" t="s">
        <v>162</v>
      </c>
      <c r="B16" s="82">
        <v>1</v>
      </c>
      <c r="C16" s="82">
        <v>80</v>
      </c>
      <c r="D16" s="82">
        <v>1</v>
      </c>
      <c r="E16" s="82">
        <v>1</v>
      </c>
      <c r="F16" s="82"/>
      <c r="G16" s="82"/>
      <c r="H16" s="82">
        <v>1</v>
      </c>
      <c r="I16" s="82" t="s">
        <v>168</v>
      </c>
      <c r="J16" s="82">
        <v>4</v>
      </c>
      <c r="K16" s="82">
        <v>2</v>
      </c>
      <c r="L16" s="82"/>
      <c r="M16" s="82"/>
      <c r="N16" s="82"/>
      <c r="O16" s="82"/>
    </row>
    <row r="17" spans="1:15" ht="24.95" customHeight="1" x14ac:dyDescent="0.25">
      <c r="A17" s="124" t="s">
        <v>163</v>
      </c>
      <c r="B17" s="82">
        <v>1</v>
      </c>
      <c r="C17" s="82">
        <v>40</v>
      </c>
      <c r="D17" s="82">
        <v>1</v>
      </c>
      <c r="E17" s="82"/>
      <c r="F17" s="82"/>
      <c r="G17" s="82"/>
      <c r="H17" s="82">
        <v>1</v>
      </c>
      <c r="I17" s="82" t="s">
        <v>168</v>
      </c>
      <c r="J17" s="82">
        <v>2</v>
      </c>
      <c r="K17" s="82">
        <v>1</v>
      </c>
      <c r="L17" s="82"/>
      <c r="M17" s="82"/>
      <c r="N17" s="82"/>
      <c r="O17" s="82"/>
    </row>
    <row r="18" spans="1:15" ht="24.95" customHeight="1" x14ac:dyDescent="0.25">
      <c r="A18" s="124" t="s">
        <v>164</v>
      </c>
      <c r="B18" s="82">
        <v>1</v>
      </c>
      <c r="C18" s="82">
        <v>300</v>
      </c>
      <c r="D18" s="82">
        <v>2</v>
      </c>
      <c r="E18" s="82">
        <v>1</v>
      </c>
      <c r="F18" s="82">
        <v>1</v>
      </c>
      <c r="G18" s="82"/>
      <c r="H18" s="82">
        <v>2</v>
      </c>
      <c r="I18" s="82" t="s">
        <v>170</v>
      </c>
      <c r="J18" s="82">
        <v>9</v>
      </c>
      <c r="K18" s="82">
        <v>2</v>
      </c>
      <c r="L18" s="82"/>
      <c r="M18" s="82"/>
      <c r="N18" s="82"/>
      <c r="O18" s="82"/>
    </row>
    <row r="19" spans="1:15" ht="24.95" customHeight="1" x14ac:dyDescent="0.25">
      <c r="A19" s="124" t="s">
        <v>165</v>
      </c>
      <c r="B19" s="82">
        <v>1</v>
      </c>
      <c r="C19" s="82">
        <v>100</v>
      </c>
      <c r="D19" s="82">
        <v>2</v>
      </c>
      <c r="E19" s="82">
        <v>1</v>
      </c>
      <c r="F19" s="82"/>
      <c r="G19" s="82"/>
      <c r="H19" s="82">
        <v>1</v>
      </c>
      <c r="I19" s="82" t="s">
        <v>168</v>
      </c>
      <c r="J19" s="82">
        <v>12</v>
      </c>
      <c r="K19" s="82"/>
      <c r="L19" s="82"/>
      <c r="M19" s="82">
        <v>1</v>
      </c>
      <c r="N19" s="82"/>
      <c r="O19" s="82"/>
    </row>
    <row r="20" spans="1:15" ht="24.95" customHeight="1" x14ac:dyDescent="0.25">
      <c r="A20" s="124" t="s">
        <v>166</v>
      </c>
      <c r="B20" s="82">
        <v>1</v>
      </c>
      <c r="C20" s="82">
        <v>70</v>
      </c>
      <c r="D20" s="82">
        <v>5</v>
      </c>
      <c r="E20" s="82"/>
      <c r="F20" s="82"/>
      <c r="G20" s="82"/>
      <c r="H20" s="82">
        <v>5</v>
      </c>
      <c r="I20" s="82" t="s">
        <v>172</v>
      </c>
      <c r="J20" s="82">
        <v>12</v>
      </c>
      <c r="K20" s="82">
        <v>1</v>
      </c>
      <c r="L20" s="82">
        <v>1</v>
      </c>
      <c r="M20" s="82">
        <v>14</v>
      </c>
      <c r="N20" s="82"/>
      <c r="O20" s="82">
        <v>1</v>
      </c>
    </row>
    <row r="21" spans="1:15" ht="24.95" customHeight="1" x14ac:dyDescent="0.25">
      <c r="A21" s="124" t="s">
        <v>167</v>
      </c>
      <c r="B21" s="82">
        <v>1</v>
      </c>
      <c r="C21" s="82">
        <v>151</v>
      </c>
      <c r="D21" s="82">
        <v>2</v>
      </c>
      <c r="E21" s="82">
        <v>1</v>
      </c>
      <c r="F21" s="82"/>
      <c r="G21" s="82"/>
      <c r="H21" s="82">
        <v>1</v>
      </c>
      <c r="I21" s="82" t="s">
        <v>168</v>
      </c>
      <c r="J21" s="82">
        <v>20</v>
      </c>
      <c r="K21" s="82"/>
      <c r="L21" s="82">
        <v>3</v>
      </c>
      <c r="M21" s="82">
        <v>15</v>
      </c>
      <c r="N21" s="82"/>
      <c r="O21" s="82">
        <v>5</v>
      </c>
    </row>
    <row r="22" spans="1:15" ht="24.95" customHeight="1" x14ac:dyDescent="0.25">
      <c r="A22" s="125" t="s">
        <v>1</v>
      </c>
      <c r="B22" s="81">
        <f t="shared" ref="B22:H22" si="0">SUM(B5:B21)</f>
        <v>18</v>
      </c>
      <c r="C22" s="81">
        <f t="shared" si="0"/>
        <v>2495</v>
      </c>
      <c r="D22" s="81">
        <f t="shared" si="0"/>
        <v>42</v>
      </c>
      <c r="E22" s="81">
        <f t="shared" si="0"/>
        <v>7</v>
      </c>
      <c r="F22" s="81">
        <f t="shared" si="0"/>
        <v>2</v>
      </c>
      <c r="G22" s="81">
        <f t="shared" si="0"/>
        <v>0</v>
      </c>
      <c r="H22" s="89">
        <f t="shared" si="0"/>
        <v>47</v>
      </c>
      <c r="I22" s="81" t="s">
        <v>173</v>
      </c>
      <c r="J22" s="81">
        <f t="shared" ref="J22:O22" si="1">SUM(J5:J21)</f>
        <v>182</v>
      </c>
      <c r="K22" s="81">
        <f t="shared" si="1"/>
        <v>21</v>
      </c>
      <c r="L22" s="81">
        <f t="shared" si="1"/>
        <v>12</v>
      </c>
      <c r="M22" s="81">
        <f t="shared" si="1"/>
        <v>145</v>
      </c>
      <c r="N22" s="104">
        <f t="shared" si="1"/>
        <v>26</v>
      </c>
      <c r="O22" s="81">
        <f t="shared" si="1"/>
        <v>54</v>
      </c>
    </row>
  </sheetData>
  <mergeCells count="11">
    <mergeCell ref="A2:A3"/>
    <mergeCell ref="I2:I3"/>
    <mergeCell ref="J2:L2"/>
    <mergeCell ref="M2:O2"/>
    <mergeCell ref="B2:B3"/>
    <mergeCell ref="C2:C3"/>
    <mergeCell ref="H2:H3"/>
    <mergeCell ref="G2:G3"/>
    <mergeCell ref="F2:F3"/>
    <mergeCell ref="E2:E3"/>
    <mergeCell ref="D2:D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28"/>
  <sheetViews>
    <sheetView topLeftCell="A7" zoomScale="80" zoomScaleNormal="80" workbookViewId="0">
      <selection activeCell="N18" sqref="N18"/>
    </sheetView>
  </sheetViews>
  <sheetFormatPr defaultRowHeight="15" x14ac:dyDescent="0.25"/>
  <cols>
    <col min="1" max="1" width="15" customWidth="1"/>
    <col min="2" max="2" width="9" customWidth="1"/>
    <col min="3" max="3" width="8.140625" customWidth="1"/>
    <col min="4" max="4" width="10" customWidth="1"/>
    <col min="6" max="7" width="7.85546875" customWidth="1"/>
    <col min="8" max="9" width="10" customWidth="1"/>
    <col min="10" max="10" width="9.85546875" customWidth="1"/>
    <col min="11" max="11" width="7.42578125" customWidth="1"/>
    <col min="12" max="12" width="9.7109375" customWidth="1"/>
    <col min="13" max="13" width="7.28515625" customWidth="1"/>
    <col min="14" max="14" width="11.140625" customWidth="1"/>
    <col min="15" max="15" width="7.42578125" customWidth="1"/>
    <col min="16" max="16" width="10.42578125" customWidth="1"/>
    <col min="17" max="17" width="7.7109375" customWidth="1"/>
    <col min="21" max="22" width="5.7109375" customWidth="1"/>
    <col min="23" max="23" width="4.85546875" customWidth="1"/>
    <col min="24" max="24" width="5.42578125" customWidth="1"/>
    <col min="25" max="25" width="5.28515625" customWidth="1"/>
    <col min="26" max="26" width="5.7109375" customWidth="1"/>
    <col min="27" max="27" width="5.42578125" customWidth="1"/>
    <col min="28" max="28" width="5.5703125" customWidth="1"/>
    <col min="29" max="29" width="5.42578125" customWidth="1"/>
  </cols>
  <sheetData>
    <row r="2" spans="1:29" s="14" customFormat="1" ht="21" customHeight="1" x14ac:dyDescent="0.25">
      <c r="G2" s="173" t="s">
        <v>56</v>
      </c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1:29" s="9" customFormat="1" ht="28.5" customHeight="1" x14ac:dyDescent="0.25">
      <c r="A3" s="179"/>
      <c r="B3" s="178" t="s">
        <v>41</v>
      </c>
      <c r="C3" s="178"/>
      <c r="D3" s="178"/>
      <c r="E3" s="178" t="s">
        <v>42</v>
      </c>
      <c r="F3" s="178"/>
      <c r="G3" s="178"/>
      <c r="H3" s="174" t="s">
        <v>44</v>
      </c>
      <c r="I3" s="174" t="s">
        <v>43</v>
      </c>
      <c r="J3" s="161" t="s">
        <v>38</v>
      </c>
      <c r="K3" s="161"/>
      <c r="L3" s="161"/>
      <c r="M3" s="161"/>
      <c r="N3" s="161"/>
      <c r="O3" s="161"/>
      <c r="P3" s="161"/>
      <c r="Q3" s="161"/>
      <c r="R3" s="161"/>
      <c r="S3" s="161" t="s">
        <v>89</v>
      </c>
      <c r="T3" s="161"/>
      <c r="U3" s="161"/>
      <c r="V3" s="161"/>
      <c r="W3" s="161"/>
      <c r="X3" s="161"/>
      <c r="Y3" s="161"/>
      <c r="Z3" s="161"/>
      <c r="AA3" s="175" t="s">
        <v>142</v>
      </c>
      <c r="AB3" s="176"/>
      <c r="AC3" s="177"/>
    </row>
    <row r="4" spans="1:29" s="9" customFormat="1" ht="35.25" customHeight="1" x14ac:dyDescent="0.25">
      <c r="A4" s="179"/>
      <c r="B4" s="174" t="s">
        <v>65</v>
      </c>
      <c r="C4" s="178" t="s">
        <v>67</v>
      </c>
      <c r="D4" s="174" t="s">
        <v>66</v>
      </c>
      <c r="E4" s="174" t="s">
        <v>65</v>
      </c>
      <c r="F4" s="178" t="s">
        <v>67</v>
      </c>
      <c r="G4" s="174" t="s">
        <v>68</v>
      </c>
      <c r="H4" s="174"/>
      <c r="I4" s="174"/>
      <c r="J4" s="161" t="s">
        <v>8</v>
      </c>
      <c r="K4" s="161"/>
      <c r="L4" s="161" t="s">
        <v>105</v>
      </c>
      <c r="M4" s="161"/>
      <c r="N4" s="161" t="s">
        <v>9</v>
      </c>
      <c r="O4" s="161"/>
      <c r="P4" s="161" t="s">
        <v>10</v>
      </c>
      <c r="Q4" s="161"/>
      <c r="R4" s="161" t="s">
        <v>36</v>
      </c>
      <c r="S4" s="161" t="s">
        <v>135</v>
      </c>
      <c r="T4" s="161" t="s">
        <v>127</v>
      </c>
      <c r="U4" s="167" t="s">
        <v>134</v>
      </c>
      <c r="V4" s="168"/>
      <c r="W4" s="169"/>
      <c r="X4" s="161" t="s">
        <v>128</v>
      </c>
      <c r="Y4" s="161"/>
      <c r="Z4" s="161"/>
      <c r="AA4" s="164" t="s">
        <v>143</v>
      </c>
      <c r="AB4" s="164" t="s">
        <v>139</v>
      </c>
      <c r="AC4" s="164" t="s">
        <v>144</v>
      </c>
    </row>
    <row r="5" spans="1:29" s="9" customFormat="1" ht="20.25" customHeight="1" x14ac:dyDescent="0.25">
      <c r="A5" s="179"/>
      <c r="B5" s="174"/>
      <c r="C5" s="178"/>
      <c r="D5" s="174"/>
      <c r="E5" s="174"/>
      <c r="F5" s="178"/>
      <c r="G5" s="174"/>
      <c r="H5" s="174"/>
      <c r="I5" s="174"/>
      <c r="J5" s="161" t="s">
        <v>37</v>
      </c>
      <c r="K5" s="161" t="s">
        <v>69</v>
      </c>
      <c r="L5" s="161" t="s">
        <v>37</v>
      </c>
      <c r="M5" s="161" t="s">
        <v>69</v>
      </c>
      <c r="N5" s="161" t="s">
        <v>37</v>
      </c>
      <c r="O5" s="161" t="s">
        <v>69</v>
      </c>
      <c r="P5" s="161" t="s">
        <v>37</v>
      </c>
      <c r="Q5" s="161" t="s">
        <v>69</v>
      </c>
      <c r="R5" s="161"/>
      <c r="S5" s="161"/>
      <c r="T5" s="161"/>
      <c r="U5" s="170"/>
      <c r="V5" s="171"/>
      <c r="W5" s="172"/>
      <c r="X5" s="161"/>
      <c r="Y5" s="161"/>
      <c r="Z5" s="161"/>
      <c r="AA5" s="165"/>
      <c r="AB5" s="165"/>
      <c r="AC5" s="165"/>
    </row>
    <row r="6" spans="1:29" s="9" customFormat="1" ht="4.5" hidden="1" customHeight="1" x14ac:dyDescent="0.25">
      <c r="A6" s="179"/>
      <c r="B6" s="174"/>
      <c r="C6" s="178"/>
      <c r="D6" s="174"/>
      <c r="E6" s="174"/>
      <c r="F6" s="178"/>
      <c r="G6" s="174"/>
      <c r="H6" s="174"/>
      <c r="I6" s="174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53"/>
      <c r="V6" s="53"/>
      <c r="W6" s="53"/>
      <c r="X6" s="161"/>
      <c r="Y6" s="161"/>
      <c r="Z6" s="161"/>
      <c r="AA6" s="165"/>
      <c r="AB6" s="165"/>
      <c r="AC6" s="165"/>
    </row>
    <row r="7" spans="1:29" s="9" customFormat="1" ht="5.25" customHeight="1" x14ac:dyDescent="0.25">
      <c r="A7" s="179"/>
      <c r="B7" s="174"/>
      <c r="C7" s="178"/>
      <c r="D7" s="174"/>
      <c r="E7" s="174"/>
      <c r="F7" s="178"/>
      <c r="G7" s="174"/>
      <c r="H7" s="174"/>
      <c r="I7" s="174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 t="s">
        <v>11</v>
      </c>
      <c r="V7" s="161" t="s">
        <v>12</v>
      </c>
      <c r="W7" s="161" t="s">
        <v>13</v>
      </c>
      <c r="X7" s="161" t="s">
        <v>11</v>
      </c>
      <c r="Y7" s="161" t="s">
        <v>12</v>
      </c>
      <c r="Z7" s="161" t="s">
        <v>13</v>
      </c>
      <c r="AA7" s="165"/>
      <c r="AB7" s="165"/>
      <c r="AC7" s="165"/>
    </row>
    <row r="8" spans="1:29" s="12" customFormat="1" ht="20.25" customHeight="1" x14ac:dyDescent="0.25">
      <c r="A8" s="179"/>
      <c r="B8" s="174"/>
      <c r="C8" s="178"/>
      <c r="D8" s="174"/>
      <c r="E8" s="174"/>
      <c r="F8" s="178"/>
      <c r="G8" s="174"/>
      <c r="H8" s="174"/>
      <c r="I8" s="174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6"/>
      <c r="AB8" s="166"/>
      <c r="AC8" s="166"/>
    </row>
    <row r="9" spans="1:29" s="12" customFormat="1" x14ac:dyDescent="0.25">
      <c r="A9" s="63"/>
      <c r="B9" s="11">
        <v>1</v>
      </c>
      <c r="C9" s="10">
        <v>2</v>
      </c>
      <c r="D9" s="11">
        <v>3</v>
      </c>
      <c r="E9" s="11">
        <v>4</v>
      </c>
      <c r="F9" s="10">
        <v>5</v>
      </c>
      <c r="G9" s="11">
        <v>6</v>
      </c>
      <c r="H9" s="11">
        <v>7</v>
      </c>
      <c r="I9" s="11">
        <v>8</v>
      </c>
      <c r="J9" s="8">
        <v>9</v>
      </c>
      <c r="K9" s="8">
        <v>10</v>
      </c>
      <c r="L9" s="8">
        <v>11</v>
      </c>
      <c r="M9" s="8">
        <v>12</v>
      </c>
      <c r="N9" s="8">
        <v>13</v>
      </c>
      <c r="O9" s="8">
        <v>14</v>
      </c>
      <c r="P9" s="8">
        <v>15</v>
      </c>
      <c r="Q9" s="8">
        <v>16</v>
      </c>
      <c r="R9" s="8">
        <v>17</v>
      </c>
      <c r="S9" s="8">
        <v>18</v>
      </c>
      <c r="T9" s="8">
        <v>19</v>
      </c>
      <c r="U9" s="8">
        <v>20</v>
      </c>
      <c r="V9" s="8">
        <v>21</v>
      </c>
      <c r="W9" s="8">
        <v>22</v>
      </c>
      <c r="X9" s="121">
        <v>23</v>
      </c>
      <c r="Y9" s="121">
        <v>24</v>
      </c>
      <c r="Z9" s="121">
        <v>25</v>
      </c>
      <c r="AA9" s="71">
        <v>26</v>
      </c>
      <c r="AB9" s="72">
        <v>27</v>
      </c>
      <c r="AC9" s="72">
        <v>28</v>
      </c>
    </row>
    <row r="10" spans="1:29" s="12" customFormat="1" ht="31.5" customHeight="1" x14ac:dyDescent="0.25">
      <c r="A10" s="116" t="s">
        <v>150</v>
      </c>
      <c r="B10" s="83">
        <v>25</v>
      </c>
      <c r="C10" s="84">
        <v>16</v>
      </c>
      <c r="D10" s="98">
        <f>SUM(B10:C10)</f>
        <v>41</v>
      </c>
      <c r="E10" s="83">
        <v>20.75</v>
      </c>
      <c r="F10" s="84">
        <v>15</v>
      </c>
      <c r="G10" s="98">
        <f>SUM(E10:F10)</f>
        <v>35.75</v>
      </c>
      <c r="H10" s="99"/>
      <c r="I10" s="84"/>
      <c r="J10" s="85">
        <v>15</v>
      </c>
      <c r="K10" s="85">
        <v>5</v>
      </c>
      <c r="L10" s="85"/>
      <c r="M10" s="85"/>
      <c r="N10" s="85">
        <v>2</v>
      </c>
      <c r="O10" s="85"/>
      <c r="P10" s="85">
        <v>1</v>
      </c>
      <c r="Q10" s="85"/>
      <c r="R10" s="85">
        <v>2</v>
      </c>
      <c r="S10" s="83">
        <v>25</v>
      </c>
      <c r="T10" s="85"/>
      <c r="U10" s="85"/>
      <c r="V10" s="85"/>
      <c r="W10" s="85">
        <v>3</v>
      </c>
      <c r="X10" s="122"/>
      <c r="Y10" s="122">
        <v>3</v>
      </c>
      <c r="Z10" s="122">
        <v>11</v>
      </c>
      <c r="AA10" s="100">
        <v>41</v>
      </c>
      <c r="AB10" s="101"/>
      <c r="AC10" s="101"/>
    </row>
    <row r="11" spans="1:29" s="12" customFormat="1" ht="24" customHeight="1" x14ac:dyDescent="0.25">
      <c r="A11" s="116" t="s">
        <v>152</v>
      </c>
      <c r="B11" s="86">
        <v>3</v>
      </c>
      <c r="C11" s="84">
        <v>1</v>
      </c>
      <c r="D11" s="98">
        <f t="shared" ref="D11:D27" si="0">SUM(B11:C11)</f>
        <v>4</v>
      </c>
      <c r="E11" s="86">
        <v>1.5</v>
      </c>
      <c r="F11" s="84">
        <v>0.25</v>
      </c>
      <c r="G11" s="98">
        <f t="shared" ref="G11:G24" si="1">SUM(E11:F11)</f>
        <v>1.75</v>
      </c>
      <c r="H11" s="84"/>
      <c r="I11" s="84"/>
      <c r="J11" s="85">
        <v>1</v>
      </c>
      <c r="K11" s="85">
        <v>2</v>
      </c>
      <c r="L11" s="85"/>
      <c r="M11" s="85"/>
      <c r="N11" s="85"/>
      <c r="O11" s="85"/>
      <c r="P11" s="85"/>
      <c r="Q11" s="85"/>
      <c r="R11" s="85"/>
      <c r="S11" s="86">
        <v>3</v>
      </c>
      <c r="T11" s="85"/>
      <c r="U11" s="85"/>
      <c r="V11" s="85"/>
      <c r="W11" s="85"/>
      <c r="X11" s="122"/>
      <c r="Y11" s="122"/>
      <c r="Z11" s="122">
        <v>1</v>
      </c>
      <c r="AA11" s="100">
        <v>4</v>
      </c>
      <c r="AB11" s="101"/>
      <c r="AC11" s="101"/>
    </row>
    <row r="12" spans="1:29" s="12" customFormat="1" ht="24" customHeight="1" x14ac:dyDescent="0.25">
      <c r="A12" s="116" t="s">
        <v>153</v>
      </c>
      <c r="B12" s="86">
        <v>2</v>
      </c>
      <c r="C12" s="84">
        <v>1</v>
      </c>
      <c r="D12" s="98">
        <f t="shared" si="0"/>
        <v>3</v>
      </c>
      <c r="E12" s="86">
        <v>1.5</v>
      </c>
      <c r="F12" s="84">
        <v>0.25</v>
      </c>
      <c r="G12" s="98">
        <f t="shared" si="1"/>
        <v>1.75</v>
      </c>
      <c r="H12" s="84"/>
      <c r="I12" s="84"/>
      <c r="J12" s="85">
        <v>1</v>
      </c>
      <c r="K12" s="85">
        <v>1</v>
      </c>
      <c r="L12" s="85"/>
      <c r="M12" s="85"/>
      <c r="N12" s="85"/>
      <c r="O12" s="85"/>
      <c r="P12" s="85"/>
      <c r="Q12" s="85"/>
      <c r="R12" s="85"/>
      <c r="S12" s="86">
        <v>2</v>
      </c>
      <c r="T12" s="85"/>
      <c r="U12" s="85"/>
      <c r="V12" s="85"/>
      <c r="W12" s="85"/>
      <c r="X12" s="122"/>
      <c r="Y12" s="122"/>
      <c r="Z12" s="122">
        <v>1</v>
      </c>
      <c r="AA12" s="100">
        <v>3</v>
      </c>
      <c r="AB12" s="101"/>
      <c r="AC12" s="101"/>
    </row>
    <row r="13" spans="1:29" s="12" customFormat="1" ht="24" customHeight="1" x14ac:dyDescent="0.25">
      <c r="A13" s="116" t="s">
        <v>154</v>
      </c>
      <c r="B13" s="86">
        <v>3</v>
      </c>
      <c r="C13" s="84">
        <v>1</v>
      </c>
      <c r="D13" s="98">
        <f t="shared" si="0"/>
        <v>4</v>
      </c>
      <c r="E13" s="86">
        <v>2.75</v>
      </c>
      <c r="F13" s="84">
        <v>0.25</v>
      </c>
      <c r="G13" s="98">
        <f t="shared" si="1"/>
        <v>3</v>
      </c>
      <c r="H13" s="99"/>
      <c r="I13" s="84"/>
      <c r="J13" s="85"/>
      <c r="K13" s="85">
        <v>1</v>
      </c>
      <c r="L13" s="85"/>
      <c r="M13" s="85"/>
      <c r="N13" s="85">
        <v>1</v>
      </c>
      <c r="O13" s="85"/>
      <c r="P13" s="85">
        <v>1</v>
      </c>
      <c r="Q13" s="85"/>
      <c r="R13" s="85"/>
      <c r="S13" s="86">
        <v>3</v>
      </c>
      <c r="T13" s="85"/>
      <c r="U13" s="85"/>
      <c r="V13" s="85"/>
      <c r="W13" s="85">
        <v>1</v>
      </c>
      <c r="X13" s="122"/>
      <c r="Y13" s="122"/>
      <c r="Z13" s="122">
        <v>2</v>
      </c>
      <c r="AA13" s="100">
        <v>4</v>
      </c>
      <c r="AB13" s="101"/>
      <c r="AC13" s="101"/>
    </row>
    <row r="14" spans="1:29" s="12" customFormat="1" ht="24" customHeight="1" x14ac:dyDescent="0.25">
      <c r="A14" s="116" t="s">
        <v>155</v>
      </c>
      <c r="B14" s="86">
        <v>2</v>
      </c>
      <c r="C14" s="84">
        <v>1</v>
      </c>
      <c r="D14" s="98">
        <f t="shared" si="0"/>
        <v>3</v>
      </c>
      <c r="E14" s="86">
        <v>1.5</v>
      </c>
      <c r="F14" s="84">
        <v>0.25</v>
      </c>
      <c r="G14" s="98">
        <f t="shared" si="1"/>
        <v>1.75</v>
      </c>
      <c r="H14" s="84"/>
      <c r="I14" s="84"/>
      <c r="J14" s="85">
        <v>2</v>
      </c>
      <c r="K14" s="85"/>
      <c r="L14" s="85"/>
      <c r="M14" s="85"/>
      <c r="N14" s="85"/>
      <c r="O14" s="85"/>
      <c r="P14" s="85"/>
      <c r="Q14" s="85"/>
      <c r="R14" s="85"/>
      <c r="S14" s="86">
        <v>2</v>
      </c>
      <c r="T14" s="85"/>
      <c r="U14" s="85"/>
      <c r="V14" s="85"/>
      <c r="W14" s="85"/>
      <c r="X14" s="122"/>
      <c r="Y14" s="122"/>
      <c r="Z14" s="122"/>
      <c r="AA14" s="100">
        <v>3</v>
      </c>
      <c r="AB14" s="101"/>
      <c r="AC14" s="101"/>
    </row>
    <row r="15" spans="1:29" s="12" customFormat="1" ht="24" customHeight="1" x14ac:dyDescent="0.25">
      <c r="A15" s="116" t="s">
        <v>156</v>
      </c>
      <c r="B15" s="86">
        <v>3</v>
      </c>
      <c r="C15" s="84">
        <v>2</v>
      </c>
      <c r="D15" s="98">
        <v>5</v>
      </c>
      <c r="E15" s="86">
        <v>1.75</v>
      </c>
      <c r="F15" s="84">
        <v>1</v>
      </c>
      <c r="G15" s="98">
        <f t="shared" si="1"/>
        <v>2.75</v>
      </c>
      <c r="H15" s="84"/>
      <c r="I15" s="84"/>
      <c r="J15" s="85"/>
      <c r="K15" s="85">
        <v>1</v>
      </c>
      <c r="L15" s="85"/>
      <c r="M15" s="85"/>
      <c r="N15" s="85"/>
      <c r="O15" s="85"/>
      <c r="P15" s="85">
        <v>1</v>
      </c>
      <c r="Q15" s="85"/>
      <c r="R15" s="85">
        <v>1</v>
      </c>
      <c r="S15" s="86">
        <v>3</v>
      </c>
      <c r="T15" s="85"/>
      <c r="U15" s="85"/>
      <c r="V15" s="85"/>
      <c r="W15" s="85"/>
      <c r="X15" s="122"/>
      <c r="Y15" s="122"/>
      <c r="Z15" s="122">
        <v>1</v>
      </c>
      <c r="AA15" s="100">
        <v>4</v>
      </c>
      <c r="AB15" s="101"/>
      <c r="AC15" s="101"/>
    </row>
    <row r="16" spans="1:29" s="12" customFormat="1" ht="24" customHeight="1" x14ac:dyDescent="0.25">
      <c r="A16" s="116" t="s">
        <v>157</v>
      </c>
      <c r="B16" s="86">
        <v>2</v>
      </c>
      <c r="C16" s="84">
        <v>1</v>
      </c>
      <c r="D16" s="98">
        <f t="shared" si="0"/>
        <v>3</v>
      </c>
      <c r="E16" s="86">
        <v>1.5</v>
      </c>
      <c r="F16" s="84">
        <v>0.25</v>
      </c>
      <c r="G16" s="98">
        <f t="shared" si="1"/>
        <v>1.75</v>
      </c>
      <c r="H16" s="84"/>
      <c r="I16" s="84"/>
      <c r="J16" s="85">
        <v>2</v>
      </c>
      <c r="K16" s="85"/>
      <c r="L16" s="85"/>
      <c r="M16" s="85"/>
      <c r="N16" s="85"/>
      <c r="O16" s="85"/>
      <c r="P16" s="85"/>
      <c r="Q16" s="85"/>
      <c r="R16" s="85"/>
      <c r="S16" s="86">
        <v>2</v>
      </c>
      <c r="T16" s="85"/>
      <c r="U16" s="85"/>
      <c r="V16" s="85"/>
      <c r="W16" s="85"/>
      <c r="X16" s="122"/>
      <c r="Y16" s="122"/>
      <c r="Z16" s="122">
        <v>2</v>
      </c>
      <c r="AA16" s="100">
        <v>3</v>
      </c>
      <c r="AB16" s="101"/>
      <c r="AC16" s="101"/>
    </row>
    <row r="17" spans="1:29" s="12" customFormat="1" ht="24" customHeight="1" x14ac:dyDescent="0.25">
      <c r="A17" s="116" t="s">
        <v>174</v>
      </c>
      <c r="B17" s="86">
        <v>2</v>
      </c>
      <c r="C17" s="84">
        <v>1</v>
      </c>
      <c r="D17" s="98">
        <f t="shared" si="0"/>
        <v>3</v>
      </c>
      <c r="E17" s="86">
        <v>1.5</v>
      </c>
      <c r="F17" s="84">
        <v>0.25</v>
      </c>
      <c r="G17" s="98">
        <f t="shared" si="1"/>
        <v>1.75</v>
      </c>
      <c r="H17" s="84"/>
      <c r="I17" s="84"/>
      <c r="J17" s="85">
        <v>1</v>
      </c>
      <c r="K17" s="85"/>
      <c r="L17" s="85"/>
      <c r="M17" s="85"/>
      <c r="N17" s="85">
        <v>1</v>
      </c>
      <c r="O17" s="85"/>
      <c r="P17" s="85"/>
      <c r="Q17" s="85"/>
      <c r="R17" s="85"/>
      <c r="S17" s="86">
        <v>2</v>
      </c>
      <c r="T17" s="85"/>
      <c r="U17" s="85"/>
      <c r="V17" s="85"/>
      <c r="W17" s="85"/>
      <c r="X17" s="122"/>
      <c r="Y17" s="122"/>
      <c r="Z17" s="122">
        <v>1</v>
      </c>
      <c r="AA17" s="100">
        <v>3</v>
      </c>
      <c r="AB17" s="101"/>
      <c r="AC17" s="101"/>
    </row>
    <row r="18" spans="1:29" s="12" customFormat="1" ht="24" customHeight="1" x14ac:dyDescent="0.25">
      <c r="A18" s="116" t="s">
        <v>175</v>
      </c>
      <c r="B18" s="86">
        <v>4</v>
      </c>
      <c r="C18" s="84">
        <v>1</v>
      </c>
      <c r="D18" s="98">
        <f t="shared" si="0"/>
        <v>5</v>
      </c>
      <c r="E18" s="86">
        <v>3</v>
      </c>
      <c r="F18" s="84">
        <v>0.25</v>
      </c>
      <c r="G18" s="98">
        <f t="shared" si="1"/>
        <v>3.25</v>
      </c>
      <c r="H18" s="84"/>
      <c r="I18" s="84"/>
      <c r="J18" s="85">
        <v>1</v>
      </c>
      <c r="K18" s="85">
        <v>1</v>
      </c>
      <c r="L18" s="85">
        <v>1</v>
      </c>
      <c r="M18" s="85"/>
      <c r="N18" s="85">
        <v>1</v>
      </c>
      <c r="O18" s="85"/>
      <c r="P18" s="85"/>
      <c r="Q18" s="85"/>
      <c r="R18" s="85"/>
      <c r="S18" s="86">
        <v>4</v>
      </c>
      <c r="T18" s="85"/>
      <c r="U18" s="85"/>
      <c r="V18" s="85"/>
      <c r="W18" s="85"/>
      <c r="X18" s="122"/>
      <c r="Y18" s="122"/>
      <c r="Z18" s="122">
        <v>2</v>
      </c>
      <c r="AA18" s="100">
        <v>5</v>
      </c>
      <c r="AB18" s="101"/>
      <c r="AC18" s="101"/>
    </row>
    <row r="19" spans="1:29" s="12" customFormat="1" ht="24" customHeight="1" x14ac:dyDescent="0.25">
      <c r="A19" s="116" t="s">
        <v>160</v>
      </c>
      <c r="B19" s="86">
        <v>3</v>
      </c>
      <c r="C19" s="84">
        <v>1</v>
      </c>
      <c r="D19" s="98">
        <f t="shared" si="0"/>
        <v>4</v>
      </c>
      <c r="E19" s="86">
        <v>1.5</v>
      </c>
      <c r="F19" s="84">
        <v>0.25</v>
      </c>
      <c r="G19" s="98">
        <f t="shared" si="1"/>
        <v>1.75</v>
      </c>
      <c r="H19" s="84"/>
      <c r="I19" s="84"/>
      <c r="J19" s="85">
        <v>2</v>
      </c>
      <c r="K19" s="85"/>
      <c r="L19" s="85"/>
      <c r="M19" s="85"/>
      <c r="N19" s="85"/>
      <c r="O19" s="85">
        <v>1</v>
      </c>
      <c r="P19" s="85"/>
      <c r="Q19" s="85"/>
      <c r="R19" s="85"/>
      <c r="S19" s="86">
        <v>3</v>
      </c>
      <c r="T19" s="85"/>
      <c r="U19" s="85"/>
      <c r="V19" s="85"/>
      <c r="W19" s="85"/>
      <c r="X19" s="122"/>
      <c r="Y19" s="122"/>
      <c r="Z19" s="122">
        <v>1</v>
      </c>
      <c r="AA19" s="100">
        <v>4</v>
      </c>
      <c r="AB19" s="101"/>
      <c r="AC19" s="101"/>
    </row>
    <row r="20" spans="1:29" s="12" customFormat="1" ht="24" customHeight="1" x14ac:dyDescent="0.25">
      <c r="A20" s="116" t="s">
        <v>176</v>
      </c>
      <c r="B20" s="86">
        <v>3</v>
      </c>
      <c r="C20" s="84">
        <v>1</v>
      </c>
      <c r="D20" s="98">
        <f t="shared" si="0"/>
        <v>4</v>
      </c>
      <c r="E20" s="86">
        <v>2</v>
      </c>
      <c r="F20" s="84">
        <v>0.25</v>
      </c>
      <c r="G20" s="98">
        <f t="shared" si="1"/>
        <v>2.25</v>
      </c>
      <c r="H20" s="84"/>
      <c r="I20" s="84"/>
      <c r="J20" s="85">
        <v>1</v>
      </c>
      <c r="K20" s="85"/>
      <c r="L20" s="85"/>
      <c r="M20" s="85"/>
      <c r="N20" s="85">
        <v>1</v>
      </c>
      <c r="O20" s="85">
        <v>1</v>
      </c>
      <c r="P20" s="85"/>
      <c r="Q20" s="85"/>
      <c r="R20" s="85"/>
      <c r="S20" s="86">
        <v>3</v>
      </c>
      <c r="T20" s="85"/>
      <c r="U20" s="85"/>
      <c r="V20" s="85"/>
      <c r="W20" s="85"/>
      <c r="X20" s="122"/>
      <c r="Y20" s="122"/>
      <c r="Z20" s="122">
        <v>2</v>
      </c>
      <c r="AA20" s="100">
        <v>4</v>
      </c>
      <c r="AB20" s="101"/>
      <c r="AC20" s="101"/>
    </row>
    <row r="21" spans="1:29" s="12" customFormat="1" ht="24" customHeight="1" x14ac:dyDescent="0.25">
      <c r="A21" s="116" t="s">
        <v>162</v>
      </c>
      <c r="B21" s="86">
        <v>2</v>
      </c>
      <c r="C21" s="84">
        <v>1</v>
      </c>
      <c r="D21" s="98">
        <f t="shared" si="0"/>
        <v>3</v>
      </c>
      <c r="E21" s="86">
        <v>2</v>
      </c>
      <c r="F21" s="84">
        <v>0.25</v>
      </c>
      <c r="G21" s="98">
        <f t="shared" si="1"/>
        <v>2.25</v>
      </c>
      <c r="H21" s="84"/>
      <c r="I21" s="84"/>
      <c r="J21" s="85">
        <v>1</v>
      </c>
      <c r="K21" s="85"/>
      <c r="L21" s="85"/>
      <c r="M21" s="85"/>
      <c r="N21" s="85">
        <v>1</v>
      </c>
      <c r="O21" s="85"/>
      <c r="P21" s="85"/>
      <c r="Q21" s="85"/>
      <c r="R21" s="85"/>
      <c r="S21" s="86">
        <v>2</v>
      </c>
      <c r="T21" s="85"/>
      <c r="U21" s="85"/>
      <c r="V21" s="85"/>
      <c r="W21" s="85"/>
      <c r="X21" s="122"/>
      <c r="Y21" s="122"/>
      <c r="Z21" s="122">
        <v>1</v>
      </c>
      <c r="AA21" s="100">
        <v>3</v>
      </c>
      <c r="AB21" s="101"/>
      <c r="AC21" s="101"/>
    </row>
    <row r="22" spans="1:29" s="12" customFormat="1" ht="24" customHeight="1" x14ac:dyDescent="0.25">
      <c r="A22" s="116" t="s">
        <v>177</v>
      </c>
      <c r="B22" s="86">
        <v>1</v>
      </c>
      <c r="C22" s="84">
        <v>1</v>
      </c>
      <c r="D22" s="98">
        <f t="shared" si="0"/>
        <v>2</v>
      </c>
      <c r="E22" s="86">
        <v>1</v>
      </c>
      <c r="F22" s="84">
        <v>0.25</v>
      </c>
      <c r="G22" s="98">
        <f t="shared" si="1"/>
        <v>1.25</v>
      </c>
      <c r="H22" s="84"/>
      <c r="I22" s="84"/>
      <c r="J22" s="85"/>
      <c r="K22" s="85"/>
      <c r="L22" s="85"/>
      <c r="M22" s="85"/>
      <c r="N22" s="85"/>
      <c r="O22" s="85"/>
      <c r="P22" s="85"/>
      <c r="Q22" s="85"/>
      <c r="R22" s="85">
        <v>1</v>
      </c>
      <c r="S22" s="86">
        <v>1</v>
      </c>
      <c r="T22" s="85"/>
      <c r="U22" s="85"/>
      <c r="V22" s="85"/>
      <c r="W22" s="85"/>
      <c r="X22" s="122"/>
      <c r="Y22" s="122"/>
      <c r="Z22" s="122">
        <v>1</v>
      </c>
      <c r="AA22" s="100">
        <v>2</v>
      </c>
      <c r="AB22" s="101"/>
      <c r="AC22" s="101"/>
    </row>
    <row r="23" spans="1:29" s="12" customFormat="1" ht="24" customHeight="1" x14ac:dyDescent="0.25">
      <c r="A23" s="116" t="s">
        <v>164</v>
      </c>
      <c r="B23" s="86">
        <v>3</v>
      </c>
      <c r="C23" s="84">
        <v>1</v>
      </c>
      <c r="D23" s="98">
        <f t="shared" si="0"/>
        <v>4</v>
      </c>
      <c r="E23" s="86">
        <v>2</v>
      </c>
      <c r="F23" s="84">
        <v>0.25</v>
      </c>
      <c r="G23" s="98">
        <f t="shared" si="1"/>
        <v>2.25</v>
      </c>
      <c r="H23" s="84"/>
      <c r="I23" s="84"/>
      <c r="J23" s="85">
        <v>3</v>
      </c>
      <c r="K23" s="85"/>
      <c r="L23" s="85"/>
      <c r="M23" s="85"/>
      <c r="N23" s="85"/>
      <c r="O23" s="85"/>
      <c r="P23" s="85"/>
      <c r="Q23" s="85"/>
      <c r="R23" s="85"/>
      <c r="S23" s="86">
        <v>3</v>
      </c>
      <c r="T23" s="85"/>
      <c r="U23" s="85"/>
      <c r="V23" s="85"/>
      <c r="W23" s="85">
        <v>2</v>
      </c>
      <c r="X23" s="122"/>
      <c r="Y23" s="122"/>
      <c r="Z23" s="122">
        <v>3</v>
      </c>
      <c r="AA23" s="100">
        <v>4</v>
      </c>
      <c r="AB23" s="101"/>
      <c r="AC23" s="101"/>
    </row>
    <row r="24" spans="1:29" s="12" customFormat="1" ht="24" customHeight="1" x14ac:dyDescent="0.25">
      <c r="A24" s="116" t="s">
        <v>165</v>
      </c>
      <c r="B24" s="86">
        <v>2</v>
      </c>
      <c r="C24" s="84">
        <v>1</v>
      </c>
      <c r="D24" s="98">
        <f t="shared" si="0"/>
        <v>3</v>
      </c>
      <c r="E24" s="86">
        <v>1.875</v>
      </c>
      <c r="F24" s="84">
        <v>0.25</v>
      </c>
      <c r="G24" s="98">
        <f t="shared" si="1"/>
        <v>2.125</v>
      </c>
      <c r="H24" s="84"/>
      <c r="I24" s="84"/>
      <c r="J24" s="85">
        <v>2</v>
      </c>
      <c r="K24" s="85"/>
      <c r="L24" s="85"/>
      <c r="M24" s="85"/>
      <c r="N24" s="85"/>
      <c r="O24" s="85"/>
      <c r="P24" s="85"/>
      <c r="Q24" s="85"/>
      <c r="R24" s="85"/>
      <c r="S24" s="86">
        <v>2</v>
      </c>
      <c r="T24" s="85"/>
      <c r="U24" s="85"/>
      <c r="V24" s="85"/>
      <c r="W24" s="85"/>
      <c r="X24" s="122"/>
      <c r="Y24" s="122"/>
      <c r="Z24" s="122">
        <v>2</v>
      </c>
      <c r="AA24" s="100">
        <v>3</v>
      </c>
      <c r="AB24" s="101"/>
      <c r="AC24" s="101"/>
    </row>
    <row r="25" spans="1:29" s="12" customFormat="1" ht="24" customHeight="1" x14ac:dyDescent="0.25">
      <c r="A25" s="116" t="s">
        <v>166</v>
      </c>
      <c r="B25" s="86">
        <v>2</v>
      </c>
      <c r="C25" s="84">
        <v>1</v>
      </c>
      <c r="D25" s="98">
        <f>SUM(B25:C25)</f>
        <v>3</v>
      </c>
      <c r="E25" s="86">
        <v>1.75</v>
      </c>
      <c r="F25" s="84">
        <v>0.25</v>
      </c>
      <c r="G25" s="98">
        <f>SUM(E25:F25)</f>
        <v>2</v>
      </c>
      <c r="H25" s="84"/>
      <c r="I25" s="84"/>
      <c r="J25" s="85">
        <v>1</v>
      </c>
      <c r="K25" s="85"/>
      <c r="L25" s="85"/>
      <c r="M25" s="85"/>
      <c r="N25" s="85">
        <v>1</v>
      </c>
      <c r="O25" s="85"/>
      <c r="P25" s="85"/>
      <c r="Q25" s="85"/>
      <c r="R25" s="85"/>
      <c r="S25" s="86">
        <v>2</v>
      </c>
      <c r="T25" s="85"/>
      <c r="U25" s="85"/>
      <c r="V25" s="85"/>
      <c r="W25" s="85"/>
      <c r="X25" s="122"/>
      <c r="Y25" s="122">
        <v>1</v>
      </c>
      <c r="Z25" s="122">
        <v>1</v>
      </c>
      <c r="AA25" s="100">
        <v>3</v>
      </c>
      <c r="AB25" s="101"/>
      <c r="AC25" s="101"/>
    </row>
    <row r="26" spans="1:29" s="12" customFormat="1" ht="24" customHeight="1" x14ac:dyDescent="0.25">
      <c r="A26" s="116" t="s">
        <v>178</v>
      </c>
      <c r="B26" s="86">
        <v>3</v>
      </c>
      <c r="C26" s="84">
        <v>1</v>
      </c>
      <c r="D26" s="98">
        <f t="shared" si="0"/>
        <v>4</v>
      </c>
      <c r="E26" s="86">
        <v>2.5</v>
      </c>
      <c r="F26" s="84">
        <v>0.25</v>
      </c>
      <c r="G26" s="98">
        <f>SUM(E26:F26)</f>
        <v>2.75</v>
      </c>
      <c r="H26" s="84"/>
      <c r="I26" s="84"/>
      <c r="J26" s="85">
        <v>2</v>
      </c>
      <c r="K26" s="85">
        <v>1</v>
      </c>
      <c r="L26" s="85"/>
      <c r="M26" s="85"/>
      <c r="N26" s="85"/>
      <c r="O26" s="85"/>
      <c r="P26" s="85"/>
      <c r="Q26" s="85"/>
      <c r="R26" s="85"/>
      <c r="S26" s="86">
        <v>3</v>
      </c>
      <c r="T26" s="85"/>
      <c r="U26" s="85"/>
      <c r="V26" s="85"/>
      <c r="W26" s="85"/>
      <c r="X26" s="122"/>
      <c r="Y26" s="122"/>
      <c r="Z26" s="122">
        <v>3</v>
      </c>
      <c r="AA26" s="100">
        <v>4</v>
      </c>
      <c r="AB26" s="101"/>
      <c r="AC26" s="101"/>
    </row>
    <row r="27" spans="1:29" s="12" customFormat="1" ht="24" customHeight="1" x14ac:dyDescent="0.25">
      <c r="A27" s="49" t="s">
        <v>1</v>
      </c>
      <c r="B27" s="83">
        <f>SUM(B10:B26)</f>
        <v>65</v>
      </c>
      <c r="C27" s="83">
        <f>SUM(C10:C26)</f>
        <v>33</v>
      </c>
      <c r="D27" s="98">
        <f t="shared" si="0"/>
        <v>98</v>
      </c>
      <c r="E27" s="83">
        <f>SUM(E10:E26)</f>
        <v>50.375</v>
      </c>
      <c r="F27" s="83">
        <f>SUM(F10:F26)</f>
        <v>19.75</v>
      </c>
      <c r="G27" s="98">
        <f>SUM(E27:F27)</f>
        <v>70.125</v>
      </c>
      <c r="H27" s="83">
        <f t="shared" ref="H27:AB27" si="2">SUM(H10:H26)</f>
        <v>0</v>
      </c>
      <c r="I27" s="83">
        <f t="shared" si="2"/>
        <v>0</v>
      </c>
      <c r="J27" s="83">
        <f t="shared" si="2"/>
        <v>35</v>
      </c>
      <c r="K27" s="83">
        <f t="shared" si="2"/>
        <v>12</v>
      </c>
      <c r="L27" s="83">
        <f t="shared" si="2"/>
        <v>1</v>
      </c>
      <c r="M27" s="83">
        <f t="shared" si="2"/>
        <v>0</v>
      </c>
      <c r="N27" s="83">
        <f t="shared" si="2"/>
        <v>8</v>
      </c>
      <c r="O27" s="83">
        <f t="shared" si="2"/>
        <v>2</v>
      </c>
      <c r="P27" s="83">
        <f t="shared" si="2"/>
        <v>3</v>
      </c>
      <c r="Q27" s="83">
        <f t="shared" si="2"/>
        <v>0</v>
      </c>
      <c r="R27" s="83">
        <f t="shared" si="2"/>
        <v>4</v>
      </c>
      <c r="S27" s="83">
        <f t="shared" si="2"/>
        <v>65</v>
      </c>
      <c r="T27" s="83">
        <f t="shared" si="2"/>
        <v>0</v>
      </c>
      <c r="U27" s="83">
        <f t="shared" si="2"/>
        <v>0</v>
      </c>
      <c r="V27" s="83">
        <f t="shared" si="2"/>
        <v>0</v>
      </c>
      <c r="W27" s="83">
        <f t="shared" si="2"/>
        <v>6</v>
      </c>
      <c r="X27" s="123">
        <f t="shared" si="2"/>
        <v>0</v>
      </c>
      <c r="Y27" s="123">
        <f t="shared" si="2"/>
        <v>4</v>
      </c>
      <c r="Z27" s="123">
        <f t="shared" si="2"/>
        <v>35</v>
      </c>
      <c r="AA27" s="83">
        <f t="shared" si="2"/>
        <v>97</v>
      </c>
      <c r="AB27" s="83">
        <f t="shared" si="2"/>
        <v>0</v>
      </c>
      <c r="AC27" s="83">
        <f>SUM(AC10:AC26)</f>
        <v>0</v>
      </c>
    </row>
    <row r="28" spans="1:29" ht="15.75" x14ac:dyDescent="0.25">
      <c r="A28" s="4"/>
      <c r="B28" s="4"/>
    </row>
  </sheetData>
  <mergeCells count="41">
    <mergeCell ref="A3:A8"/>
    <mergeCell ref="B3:D3"/>
    <mergeCell ref="E3:G3"/>
    <mergeCell ref="H3:H8"/>
    <mergeCell ref="I3:I8"/>
    <mergeCell ref="C4:C8"/>
    <mergeCell ref="Y7:Y8"/>
    <mergeCell ref="M5:M8"/>
    <mergeCell ref="P4:Q4"/>
    <mergeCell ref="S4:S8"/>
    <mergeCell ref="T4:T8"/>
    <mergeCell ref="D4:D8"/>
    <mergeCell ref="E4:E8"/>
    <mergeCell ref="F4:F8"/>
    <mergeCell ref="G4:G8"/>
    <mergeCell ref="G2:R2"/>
    <mergeCell ref="AC4:AC8"/>
    <mergeCell ref="B4:B8"/>
    <mergeCell ref="AB4:AB8"/>
    <mergeCell ref="L5:L8"/>
    <mergeCell ref="S3:Z3"/>
    <mergeCell ref="Z7:Z8"/>
    <mergeCell ref="N4:O4"/>
    <mergeCell ref="O5:O8"/>
    <mergeCell ref="P5:P8"/>
    <mergeCell ref="V7:V8"/>
    <mergeCell ref="J5:J8"/>
    <mergeCell ref="X7:X8"/>
    <mergeCell ref="N5:N8"/>
    <mergeCell ref="AA3:AC3"/>
    <mergeCell ref="U7:U8"/>
    <mergeCell ref="J3:R3"/>
    <mergeCell ref="X4:Z6"/>
    <mergeCell ref="AA4:AA8"/>
    <mergeCell ref="K5:K8"/>
    <mergeCell ref="R4:R8"/>
    <mergeCell ref="U4:W5"/>
    <mergeCell ref="Q5:Q8"/>
    <mergeCell ref="J4:K4"/>
    <mergeCell ref="L4:M4"/>
    <mergeCell ref="W7:W8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zoomScale="90" zoomScaleNormal="90" workbookViewId="0">
      <selection activeCell="G4" sqref="G4"/>
    </sheetView>
  </sheetViews>
  <sheetFormatPr defaultRowHeight="15.75" x14ac:dyDescent="0.25"/>
  <cols>
    <col min="1" max="1" width="17" style="4" customWidth="1"/>
    <col min="2" max="2" width="11.5703125" style="4" customWidth="1"/>
    <col min="3" max="3" width="10.7109375" style="4" customWidth="1"/>
    <col min="4" max="4" width="12.28515625" style="4" customWidth="1"/>
    <col min="5" max="5" width="11.7109375" style="4" customWidth="1"/>
    <col min="6" max="6" width="12.28515625" style="4" customWidth="1"/>
    <col min="7" max="7" width="13.42578125" style="4" customWidth="1"/>
    <col min="8" max="8" width="12.140625" style="4" customWidth="1"/>
    <col min="9" max="9" width="13.7109375" style="4" customWidth="1"/>
    <col min="10" max="10" width="11.5703125" style="4" customWidth="1"/>
    <col min="11" max="11" width="12.7109375" style="4" customWidth="1"/>
    <col min="12" max="12" width="12.85546875" style="4" customWidth="1"/>
    <col min="13" max="13" width="13.7109375" style="4" customWidth="1"/>
    <col min="14" max="16384" width="9.140625" style="4"/>
  </cols>
  <sheetData>
    <row r="1" spans="1:13" x14ac:dyDescent="0.25">
      <c r="A1" s="33" t="s">
        <v>57</v>
      </c>
      <c r="B1" s="34"/>
      <c r="C1" s="34"/>
      <c r="D1" s="34"/>
      <c r="E1" s="35"/>
      <c r="F1" s="32"/>
      <c r="G1" s="32"/>
      <c r="H1" s="32"/>
      <c r="I1" s="32"/>
      <c r="J1" s="32"/>
    </row>
    <row r="2" spans="1:13" ht="24.75" customHeight="1" x14ac:dyDescent="0.25">
      <c r="A2" s="153"/>
      <c r="B2" s="180" t="s">
        <v>46</v>
      </c>
      <c r="C2" s="181"/>
      <c r="D2" s="181"/>
      <c r="E2" s="182"/>
      <c r="F2" s="180" t="s">
        <v>48</v>
      </c>
      <c r="G2" s="181"/>
      <c r="H2" s="181"/>
      <c r="I2" s="182"/>
      <c r="J2" s="180" t="s">
        <v>1</v>
      </c>
      <c r="K2" s="181"/>
      <c r="L2" s="181"/>
      <c r="M2" s="182"/>
    </row>
    <row r="3" spans="1:13" ht="78" customHeight="1" x14ac:dyDescent="0.25">
      <c r="A3" s="154"/>
      <c r="B3" s="53" t="s">
        <v>108</v>
      </c>
      <c r="C3" s="53" t="s">
        <v>109</v>
      </c>
      <c r="D3" s="53" t="s">
        <v>45</v>
      </c>
      <c r="E3" s="53" t="s">
        <v>111</v>
      </c>
      <c r="F3" s="53" t="s">
        <v>47</v>
      </c>
      <c r="G3" s="53" t="s">
        <v>104</v>
      </c>
      <c r="H3" s="53" t="s">
        <v>110</v>
      </c>
      <c r="I3" s="53" t="s">
        <v>70</v>
      </c>
      <c r="J3" s="53" t="s">
        <v>49</v>
      </c>
      <c r="K3" s="53" t="s">
        <v>50</v>
      </c>
      <c r="L3" s="53" t="s">
        <v>51</v>
      </c>
      <c r="M3" s="53" t="s">
        <v>52</v>
      </c>
    </row>
    <row r="4" spans="1:13" ht="22.5" customHeight="1" x14ac:dyDescent="0.25">
      <c r="A4" s="54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</row>
    <row r="5" spans="1:13" ht="32.25" customHeight="1" x14ac:dyDescent="0.25">
      <c r="A5" s="74" t="s">
        <v>150</v>
      </c>
      <c r="B5" s="82">
        <v>21</v>
      </c>
      <c r="C5" s="82">
        <v>328</v>
      </c>
      <c r="D5" s="82">
        <v>6</v>
      </c>
      <c r="E5" s="82">
        <v>83</v>
      </c>
      <c r="F5" s="82"/>
      <c r="G5" s="82"/>
      <c r="H5" s="82"/>
      <c r="I5" s="82"/>
      <c r="J5" s="82">
        <f>B5+F5</f>
        <v>21</v>
      </c>
      <c r="K5" s="82">
        <f>C5+G5</f>
        <v>328</v>
      </c>
      <c r="L5" s="82">
        <f>D5+H5</f>
        <v>6</v>
      </c>
      <c r="M5" s="82">
        <f>E5+I5</f>
        <v>83</v>
      </c>
    </row>
    <row r="6" spans="1:13" ht="24.95" customHeight="1" x14ac:dyDescent="0.25">
      <c r="A6" s="77" t="s">
        <v>152</v>
      </c>
      <c r="B6" s="87">
        <v>4</v>
      </c>
      <c r="C6" s="82">
        <v>32</v>
      </c>
      <c r="D6" s="82">
        <v>1</v>
      </c>
      <c r="E6" s="82">
        <v>12</v>
      </c>
      <c r="F6" s="82"/>
      <c r="G6" s="82"/>
      <c r="H6" s="82"/>
      <c r="I6" s="82"/>
      <c r="J6" s="82">
        <f t="shared" ref="J6:J11" si="0">B6+F6</f>
        <v>4</v>
      </c>
      <c r="K6" s="82">
        <f t="shared" ref="K6:K21" si="1">C6+G6</f>
        <v>32</v>
      </c>
      <c r="L6" s="82">
        <f t="shared" ref="L6:L21" si="2">D6+H6</f>
        <v>1</v>
      </c>
      <c r="M6" s="82">
        <f t="shared" ref="M6:M13" si="3">E6+I6</f>
        <v>12</v>
      </c>
    </row>
    <row r="7" spans="1:13" ht="24.95" customHeight="1" x14ac:dyDescent="0.25">
      <c r="A7" s="77" t="s">
        <v>153</v>
      </c>
      <c r="B7" s="87">
        <v>3</v>
      </c>
      <c r="C7" s="82">
        <v>17</v>
      </c>
      <c r="D7" s="82">
        <v>1</v>
      </c>
      <c r="E7" s="82">
        <v>6</v>
      </c>
      <c r="F7" s="82">
        <v>1</v>
      </c>
      <c r="G7" s="82">
        <v>6</v>
      </c>
      <c r="H7" s="82">
        <v>1</v>
      </c>
      <c r="I7" s="82">
        <v>6</v>
      </c>
      <c r="J7" s="82">
        <f t="shared" si="0"/>
        <v>4</v>
      </c>
      <c r="K7" s="82">
        <f t="shared" si="1"/>
        <v>23</v>
      </c>
      <c r="L7" s="82">
        <f t="shared" si="2"/>
        <v>2</v>
      </c>
      <c r="M7" s="82">
        <f t="shared" si="3"/>
        <v>12</v>
      </c>
    </row>
    <row r="8" spans="1:13" ht="24.95" customHeight="1" x14ac:dyDescent="0.25">
      <c r="A8" s="77" t="s">
        <v>154</v>
      </c>
      <c r="B8" s="87">
        <v>4</v>
      </c>
      <c r="C8" s="82">
        <v>46</v>
      </c>
      <c r="D8" s="82">
        <v>1</v>
      </c>
      <c r="E8" s="82">
        <v>18</v>
      </c>
      <c r="F8" s="82"/>
      <c r="G8" s="82"/>
      <c r="H8" s="82"/>
      <c r="I8" s="82"/>
      <c r="J8" s="82">
        <f t="shared" si="0"/>
        <v>4</v>
      </c>
      <c r="K8" s="82">
        <f t="shared" si="1"/>
        <v>46</v>
      </c>
      <c r="L8" s="82">
        <f>D8+H8</f>
        <v>1</v>
      </c>
      <c r="M8" s="82">
        <f t="shared" si="3"/>
        <v>18</v>
      </c>
    </row>
    <row r="9" spans="1:13" ht="24.95" customHeight="1" x14ac:dyDescent="0.25">
      <c r="A9" s="77" t="s">
        <v>155</v>
      </c>
      <c r="B9" s="87">
        <v>2</v>
      </c>
      <c r="C9" s="82">
        <v>22</v>
      </c>
      <c r="D9" s="82"/>
      <c r="E9" s="82"/>
      <c r="F9" s="82">
        <v>1</v>
      </c>
      <c r="G9" s="82">
        <v>10</v>
      </c>
      <c r="H9" s="82">
        <v>1</v>
      </c>
      <c r="I9" s="82">
        <v>10</v>
      </c>
      <c r="J9" s="82">
        <f t="shared" si="0"/>
        <v>3</v>
      </c>
      <c r="K9" s="82">
        <f t="shared" si="1"/>
        <v>32</v>
      </c>
      <c r="L9" s="82">
        <f t="shared" si="2"/>
        <v>1</v>
      </c>
      <c r="M9" s="82">
        <f t="shared" si="3"/>
        <v>10</v>
      </c>
    </row>
    <row r="10" spans="1:13" ht="24.95" customHeight="1" x14ac:dyDescent="0.25">
      <c r="A10" s="77" t="s">
        <v>156</v>
      </c>
      <c r="B10" s="87">
        <v>4</v>
      </c>
      <c r="C10" s="82">
        <v>47</v>
      </c>
      <c r="D10" s="82">
        <v>1</v>
      </c>
      <c r="E10" s="82">
        <v>11</v>
      </c>
      <c r="F10" s="82"/>
      <c r="G10" s="82"/>
      <c r="H10" s="82"/>
      <c r="I10" s="82"/>
      <c r="J10" s="82">
        <f t="shared" si="0"/>
        <v>4</v>
      </c>
      <c r="K10" s="82">
        <f t="shared" si="1"/>
        <v>47</v>
      </c>
      <c r="L10" s="82">
        <f t="shared" si="2"/>
        <v>1</v>
      </c>
      <c r="M10" s="82">
        <f t="shared" si="3"/>
        <v>11</v>
      </c>
    </row>
    <row r="11" spans="1:13" ht="24.95" customHeight="1" x14ac:dyDescent="0.25">
      <c r="A11" s="77" t="s">
        <v>157</v>
      </c>
      <c r="B11" s="87">
        <v>4</v>
      </c>
      <c r="C11" s="82">
        <v>24</v>
      </c>
      <c r="D11" s="82"/>
      <c r="E11" s="82"/>
      <c r="F11" s="82">
        <v>1</v>
      </c>
      <c r="G11" s="82">
        <v>10</v>
      </c>
      <c r="H11" s="82">
        <v>1</v>
      </c>
      <c r="I11" s="82">
        <v>10</v>
      </c>
      <c r="J11" s="82">
        <f t="shared" si="0"/>
        <v>5</v>
      </c>
      <c r="K11" s="82">
        <f t="shared" si="1"/>
        <v>34</v>
      </c>
      <c r="L11" s="82">
        <f>D11+H11</f>
        <v>1</v>
      </c>
      <c r="M11" s="82">
        <f t="shared" si="3"/>
        <v>10</v>
      </c>
    </row>
    <row r="12" spans="1:13" ht="24.95" customHeight="1" x14ac:dyDescent="0.25">
      <c r="A12" s="77" t="s">
        <v>158</v>
      </c>
      <c r="B12" s="87">
        <v>4</v>
      </c>
      <c r="C12" s="82">
        <v>27</v>
      </c>
      <c r="D12" s="82">
        <v>1</v>
      </c>
      <c r="E12" s="82">
        <v>10</v>
      </c>
      <c r="F12" s="82">
        <v>2</v>
      </c>
      <c r="G12" s="82">
        <v>17</v>
      </c>
      <c r="H12" s="82">
        <v>2</v>
      </c>
      <c r="I12" s="82">
        <v>17</v>
      </c>
      <c r="J12" s="82">
        <f t="shared" ref="J12:J21" si="4">B12+F12</f>
        <v>6</v>
      </c>
      <c r="K12" s="82">
        <f t="shared" si="1"/>
        <v>44</v>
      </c>
      <c r="L12" s="82">
        <f t="shared" si="2"/>
        <v>3</v>
      </c>
      <c r="M12" s="82">
        <f t="shared" si="3"/>
        <v>27</v>
      </c>
    </row>
    <row r="13" spans="1:13" ht="24.95" customHeight="1" x14ac:dyDescent="0.25">
      <c r="A13" s="77" t="s">
        <v>159</v>
      </c>
      <c r="B13" s="87">
        <v>10</v>
      </c>
      <c r="C13" s="82">
        <v>95</v>
      </c>
      <c r="D13" s="82">
        <v>3</v>
      </c>
      <c r="E13" s="82">
        <v>36</v>
      </c>
      <c r="F13" s="82"/>
      <c r="G13" s="82"/>
      <c r="H13" s="82"/>
      <c r="I13" s="82"/>
      <c r="J13" s="82">
        <f t="shared" si="4"/>
        <v>10</v>
      </c>
      <c r="K13" s="82">
        <f t="shared" si="1"/>
        <v>95</v>
      </c>
      <c r="L13" s="82">
        <f t="shared" si="2"/>
        <v>3</v>
      </c>
      <c r="M13" s="82">
        <f t="shared" si="3"/>
        <v>36</v>
      </c>
    </row>
    <row r="14" spans="1:13" ht="24.95" customHeight="1" x14ac:dyDescent="0.25">
      <c r="A14" s="77" t="s">
        <v>160</v>
      </c>
      <c r="B14" s="87">
        <v>2</v>
      </c>
      <c r="C14" s="82">
        <v>18</v>
      </c>
      <c r="D14" s="82"/>
      <c r="E14" s="82"/>
      <c r="F14" s="82"/>
      <c r="G14" s="82"/>
      <c r="H14" s="82"/>
      <c r="I14" s="82"/>
      <c r="J14" s="82">
        <f t="shared" si="4"/>
        <v>2</v>
      </c>
      <c r="K14" s="82">
        <f t="shared" si="1"/>
        <v>18</v>
      </c>
      <c r="L14" s="82"/>
      <c r="M14" s="82"/>
    </row>
    <row r="15" spans="1:13" ht="24.95" customHeight="1" x14ac:dyDescent="0.25">
      <c r="A15" s="77" t="s">
        <v>161</v>
      </c>
      <c r="B15" s="87">
        <v>4</v>
      </c>
      <c r="C15" s="82">
        <v>22</v>
      </c>
      <c r="D15" s="82">
        <v>1</v>
      </c>
      <c r="E15" s="82">
        <v>2</v>
      </c>
      <c r="F15" s="82">
        <v>2</v>
      </c>
      <c r="G15" s="82">
        <v>35</v>
      </c>
      <c r="H15" s="82">
        <v>1</v>
      </c>
      <c r="I15" s="82">
        <v>20</v>
      </c>
      <c r="J15" s="82">
        <f t="shared" si="4"/>
        <v>6</v>
      </c>
      <c r="K15" s="82">
        <f t="shared" si="1"/>
        <v>57</v>
      </c>
      <c r="L15" s="82">
        <f t="shared" si="2"/>
        <v>2</v>
      </c>
      <c r="M15" s="82">
        <f>E15+I15</f>
        <v>22</v>
      </c>
    </row>
    <row r="16" spans="1:13" ht="24.95" customHeight="1" x14ac:dyDescent="0.25">
      <c r="A16" s="77" t="s">
        <v>162</v>
      </c>
      <c r="B16" s="87">
        <v>3</v>
      </c>
      <c r="C16" s="82">
        <v>30</v>
      </c>
      <c r="D16" s="82">
        <v>1</v>
      </c>
      <c r="E16" s="82">
        <v>8</v>
      </c>
      <c r="F16" s="82">
        <v>1</v>
      </c>
      <c r="G16" s="82">
        <v>20</v>
      </c>
      <c r="H16" s="82"/>
      <c r="I16" s="82"/>
      <c r="J16" s="82">
        <f t="shared" si="4"/>
        <v>4</v>
      </c>
      <c r="K16" s="82">
        <f t="shared" si="1"/>
        <v>50</v>
      </c>
      <c r="L16" s="82">
        <f t="shared" si="2"/>
        <v>1</v>
      </c>
      <c r="M16" s="82">
        <f>E16+I16</f>
        <v>8</v>
      </c>
    </row>
    <row r="17" spans="1:13" ht="24.95" customHeight="1" x14ac:dyDescent="0.25">
      <c r="A17" s="77" t="s">
        <v>163</v>
      </c>
      <c r="B17" s="87">
        <v>2</v>
      </c>
      <c r="C17" s="82">
        <v>15</v>
      </c>
      <c r="D17" s="82"/>
      <c r="E17" s="82"/>
      <c r="F17" s="82"/>
      <c r="G17" s="82"/>
      <c r="H17" s="82"/>
      <c r="I17" s="82"/>
      <c r="J17" s="82">
        <f t="shared" si="4"/>
        <v>2</v>
      </c>
      <c r="K17" s="82">
        <f t="shared" si="1"/>
        <v>15</v>
      </c>
      <c r="L17" s="82"/>
      <c r="M17" s="82"/>
    </row>
    <row r="18" spans="1:13" ht="24.95" customHeight="1" x14ac:dyDescent="0.25">
      <c r="A18" s="77" t="s">
        <v>164</v>
      </c>
      <c r="B18" s="87">
        <v>4</v>
      </c>
      <c r="C18" s="82">
        <v>26</v>
      </c>
      <c r="D18" s="82">
        <v>2</v>
      </c>
      <c r="E18" s="82">
        <v>14</v>
      </c>
      <c r="F18" s="82">
        <v>1</v>
      </c>
      <c r="G18" s="82">
        <v>15</v>
      </c>
      <c r="H18" s="82">
        <v>1</v>
      </c>
      <c r="I18" s="82">
        <v>15</v>
      </c>
      <c r="J18" s="82">
        <f t="shared" si="4"/>
        <v>5</v>
      </c>
      <c r="K18" s="82">
        <f t="shared" si="1"/>
        <v>41</v>
      </c>
      <c r="L18" s="82">
        <f t="shared" si="2"/>
        <v>3</v>
      </c>
      <c r="M18" s="82">
        <f>E18+I18</f>
        <v>29</v>
      </c>
    </row>
    <row r="19" spans="1:13" ht="24.95" customHeight="1" x14ac:dyDescent="0.25">
      <c r="A19" s="77" t="s">
        <v>165</v>
      </c>
      <c r="B19" s="87">
        <v>3</v>
      </c>
      <c r="C19" s="82">
        <v>26</v>
      </c>
      <c r="D19" s="82">
        <v>1</v>
      </c>
      <c r="E19" s="82">
        <v>15</v>
      </c>
      <c r="F19" s="82">
        <v>1</v>
      </c>
      <c r="G19" s="82">
        <v>10</v>
      </c>
      <c r="H19" s="82">
        <v>1</v>
      </c>
      <c r="I19" s="82">
        <v>10</v>
      </c>
      <c r="J19" s="82">
        <f t="shared" si="4"/>
        <v>4</v>
      </c>
      <c r="K19" s="82">
        <f t="shared" si="1"/>
        <v>36</v>
      </c>
      <c r="L19" s="82">
        <f t="shared" si="2"/>
        <v>2</v>
      </c>
      <c r="M19" s="82">
        <f>E19+I19</f>
        <v>25</v>
      </c>
    </row>
    <row r="20" spans="1:13" ht="24.95" customHeight="1" x14ac:dyDescent="0.25">
      <c r="A20" s="77" t="s">
        <v>166</v>
      </c>
      <c r="B20" s="87">
        <v>3</v>
      </c>
      <c r="C20" s="82">
        <v>27</v>
      </c>
      <c r="D20" s="82">
        <v>1</v>
      </c>
      <c r="E20" s="82">
        <v>6</v>
      </c>
      <c r="F20" s="82">
        <v>1</v>
      </c>
      <c r="G20" s="82">
        <v>8</v>
      </c>
      <c r="H20" s="82">
        <v>1</v>
      </c>
      <c r="I20" s="82">
        <v>8</v>
      </c>
      <c r="J20" s="82">
        <f t="shared" si="4"/>
        <v>4</v>
      </c>
      <c r="K20" s="82">
        <f t="shared" si="1"/>
        <v>35</v>
      </c>
      <c r="L20" s="82">
        <f>D20+H20</f>
        <v>2</v>
      </c>
      <c r="M20" s="82">
        <f>E20+I20</f>
        <v>14</v>
      </c>
    </row>
    <row r="21" spans="1:13" ht="24.95" customHeight="1" x14ac:dyDescent="0.25">
      <c r="A21" s="77" t="s">
        <v>167</v>
      </c>
      <c r="B21" s="87">
        <v>6</v>
      </c>
      <c r="C21" s="82">
        <v>96</v>
      </c>
      <c r="D21" s="82">
        <v>3</v>
      </c>
      <c r="E21" s="82">
        <v>52</v>
      </c>
      <c r="F21" s="82">
        <v>1</v>
      </c>
      <c r="G21" s="82">
        <v>8</v>
      </c>
      <c r="H21" s="82">
        <v>1</v>
      </c>
      <c r="I21" s="82">
        <v>8</v>
      </c>
      <c r="J21" s="82">
        <f t="shared" si="4"/>
        <v>7</v>
      </c>
      <c r="K21" s="82">
        <f t="shared" si="1"/>
        <v>104</v>
      </c>
      <c r="L21" s="82">
        <f t="shared" si="2"/>
        <v>4</v>
      </c>
      <c r="M21" s="82">
        <f>E21+I21</f>
        <v>60</v>
      </c>
    </row>
    <row r="22" spans="1:13" ht="22.5" customHeight="1" x14ac:dyDescent="0.25">
      <c r="A22" s="62" t="s">
        <v>1</v>
      </c>
      <c r="B22" s="88">
        <f>SUM(B5:B21)</f>
        <v>83</v>
      </c>
      <c r="C22" s="88">
        <f>SUM(C5:C21)</f>
        <v>898</v>
      </c>
      <c r="D22" s="88">
        <f t="shared" ref="D22:M22" si="5">SUM(D5:D21)</f>
        <v>23</v>
      </c>
      <c r="E22" s="88">
        <f t="shared" si="5"/>
        <v>273</v>
      </c>
      <c r="F22" s="88">
        <f t="shared" si="5"/>
        <v>12</v>
      </c>
      <c r="G22" s="88">
        <f t="shared" si="5"/>
        <v>139</v>
      </c>
      <c r="H22" s="88">
        <f t="shared" si="5"/>
        <v>10</v>
      </c>
      <c r="I22" s="88">
        <f t="shared" si="5"/>
        <v>104</v>
      </c>
      <c r="J22" s="88">
        <f t="shared" si="5"/>
        <v>95</v>
      </c>
      <c r="K22" s="88">
        <f t="shared" si="5"/>
        <v>1037</v>
      </c>
      <c r="L22" s="88">
        <f t="shared" si="5"/>
        <v>33</v>
      </c>
      <c r="M22" s="88">
        <f t="shared" si="5"/>
        <v>377</v>
      </c>
    </row>
  </sheetData>
  <mergeCells count="4">
    <mergeCell ref="F2:I2"/>
    <mergeCell ref="J2:M2"/>
    <mergeCell ref="A2:A3"/>
    <mergeCell ref="B2:E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4"/>
  <sheetViews>
    <sheetView topLeftCell="A13" zoomScale="80" zoomScaleNormal="80" workbookViewId="0">
      <selection activeCell="M10" sqref="M10"/>
    </sheetView>
  </sheetViews>
  <sheetFormatPr defaultRowHeight="15" x14ac:dyDescent="0.25"/>
  <cols>
    <col min="1" max="1" width="16" style="24" customWidth="1"/>
    <col min="2" max="2" width="5.85546875" style="24" customWidth="1"/>
    <col min="3" max="3" width="4.85546875" style="24" customWidth="1"/>
    <col min="4" max="4" width="9.28515625" style="24" customWidth="1"/>
    <col min="5" max="5" width="9.140625" style="24"/>
    <col min="6" max="6" width="5.42578125" style="24" customWidth="1"/>
    <col min="7" max="7" width="4.140625" style="24" customWidth="1"/>
    <col min="8" max="8" width="4.85546875" style="24" customWidth="1"/>
    <col min="9" max="9" width="4.28515625" style="24" customWidth="1"/>
    <col min="10" max="10" width="6.7109375" style="24" customWidth="1"/>
    <col min="11" max="12" width="4.85546875" style="24" customWidth="1"/>
    <col min="13" max="13" width="6" style="24" customWidth="1"/>
    <col min="14" max="14" width="5.140625" style="24" customWidth="1"/>
    <col min="15" max="15" width="5.42578125" style="24" customWidth="1"/>
    <col min="16" max="16" width="5.140625" style="24" customWidth="1"/>
    <col min="17" max="17" width="4.7109375" style="24" customWidth="1"/>
    <col min="18" max="18" width="4.28515625" style="24" customWidth="1"/>
    <col min="19" max="19" width="5" style="24" customWidth="1"/>
    <col min="20" max="20" width="3.85546875" style="24" customWidth="1"/>
    <col min="21" max="21" width="4" style="24" customWidth="1"/>
    <col min="22" max="23" width="4.42578125" style="24" customWidth="1"/>
    <col min="24" max="24" width="6.28515625" style="24" customWidth="1"/>
    <col min="25" max="25" width="4.28515625" style="24" customWidth="1"/>
    <col min="26" max="26" width="4.7109375" style="24" customWidth="1"/>
    <col min="27" max="27" width="4.42578125" style="24" customWidth="1"/>
    <col min="28" max="28" width="7.140625" style="24" customWidth="1"/>
    <col min="29" max="29" width="9.7109375" style="24" customWidth="1"/>
    <col min="30" max="30" width="6.85546875" style="24" customWidth="1"/>
    <col min="31" max="32" width="5.140625" style="24" customWidth="1"/>
    <col min="33" max="33" width="5.7109375" style="24" customWidth="1"/>
    <col min="34" max="34" width="5.28515625" style="24" customWidth="1"/>
    <col min="35" max="35" width="6.85546875" style="24" customWidth="1"/>
    <col min="36" max="36" width="5.5703125" style="24" customWidth="1"/>
    <col min="37" max="40" width="6.140625" style="24" customWidth="1"/>
    <col min="41" max="41" width="5.28515625" style="24" customWidth="1"/>
    <col min="42" max="47" width="5.85546875" style="24" customWidth="1"/>
    <col min="48" max="48" width="5.5703125" style="24" customWidth="1"/>
    <col min="49" max="16384" width="9.140625" style="24"/>
  </cols>
  <sheetData>
    <row r="1" spans="1:83" s="25" customFormat="1" ht="36" customHeight="1" x14ac:dyDescent="0.3">
      <c r="A1" s="183" t="s">
        <v>58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</row>
    <row r="2" spans="1:83" s="25" customFormat="1" ht="30.75" customHeight="1" x14ac:dyDescent="0.25">
      <c r="A2" s="190"/>
      <c r="B2" s="184" t="s">
        <v>40</v>
      </c>
      <c r="C2" s="185"/>
      <c r="D2" s="185"/>
      <c r="E2" s="185"/>
      <c r="F2" s="185"/>
      <c r="G2" s="186"/>
      <c r="H2" s="204" t="s">
        <v>15</v>
      </c>
      <c r="I2" s="205"/>
      <c r="J2" s="205"/>
      <c r="K2" s="205"/>
      <c r="L2" s="205"/>
      <c r="M2" s="205"/>
      <c r="N2" s="205"/>
      <c r="O2" s="206"/>
      <c r="P2" s="184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6"/>
      <c r="AE2" s="216" t="s">
        <v>90</v>
      </c>
      <c r="AF2" s="213" t="s">
        <v>16</v>
      </c>
      <c r="AG2" s="210" t="s">
        <v>73</v>
      </c>
      <c r="AH2" s="213" t="s">
        <v>17</v>
      </c>
      <c r="AI2" s="213" t="s">
        <v>74</v>
      </c>
      <c r="AJ2" s="195" t="s">
        <v>91</v>
      </c>
      <c r="AK2" s="195" t="s">
        <v>92</v>
      </c>
      <c r="AL2" s="210" t="s">
        <v>93</v>
      </c>
      <c r="AM2" s="210" t="s">
        <v>94</v>
      </c>
      <c r="AN2" s="216" t="s">
        <v>95</v>
      </c>
      <c r="AO2" s="213" t="s">
        <v>14</v>
      </c>
      <c r="AP2" s="210" t="s">
        <v>75</v>
      </c>
      <c r="AQ2" s="213" t="s">
        <v>76</v>
      </c>
      <c r="AR2" s="213" t="s">
        <v>77</v>
      </c>
      <c r="AS2" s="195" t="s">
        <v>100</v>
      </c>
      <c r="AT2" s="195" t="s">
        <v>101</v>
      </c>
      <c r="AU2" s="210" t="s">
        <v>102</v>
      </c>
      <c r="AV2" s="210" t="s">
        <v>103</v>
      </c>
    </row>
    <row r="3" spans="1:83" s="26" customFormat="1" ht="15" hidden="1" customHeight="1" x14ac:dyDescent="0.25">
      <c r="A3" s="191"/>
      <c r="B3" s="187"/>
      <c r="C3" s="188"/>
      <c r="D3" s="188"/>
      <c r="E3" s="188"/>
      <c r="F3" s="188"/>
      <c r="G3" s="189"/>
      <c r="H3" s="207"/>
      <c r="I3" s="208"/>
      <c r="J3" s="208"/>
      <c r="K3" s="208"/>
      <c r="L3" s="208"/>
      <c r="M3" s="208"/>
      <c r="N3" s="208"/>
      <c r="O3" s="209"/>
      <c r="P3" s="187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9"/>
      <c r="AE3" s="217"/>
      <c r="AF3" s="214"/>
      <c r="AG3" s="211"/>
      <c r="AH3" s="214"/>
      <c r="AI3" s="214"/>
      <c r="AJ3" s="196"/>
      <c r="AK3" s="196"/>
      <c r="AL3" s="211"/>
      <c r="AM3" s="211"/>
      <c r="AN3" s="217"/>
      <c r="AO3" s="214"/>
      <c r="AP3" s="211"/>
      <c r="AQ3" s="214"/>
      <c r="AR3" s="214"/>
      <c r="AS3" s="196"/>
      <c r="AT3" s="196"/>
      <c r="AU3" s="211"/>
      <c r="AV3" s="211"/>
      <c r="AW3" s="47"/>
    </row>
    <row r="4" spans="1:83" s="25" customFormat="1" ht="48" customHeight="1" x14ac:dyDescent="0.25">
      <c r="A4" s="191"/>
      <c r="B4" s="193" t="s">
        <v>60</v>
      </c>
      <c r="C4" s="198" t="s">
        <v>18</v>
      </c>
      <c r="D4" s="193" t="s">
        <v>71</v>
      </c>
      <c r="E4" s="193" t="s">
        <v>53</v>
      </c>
      <c r="F4" s="200" t="s">
        <v>19</v>
      </c>
      <c r="G4" s="200" t="s">
        <v>54</v>
      </c>
      <c r="H4" s="193" t="s">
        <v>20</v>
      </c>
      <c r="I4" s="193" t="s">
        <v>21</v>
      </c>
      <c r="J4" s="193" t="s">
        <v>22</v>
      </c>
      <c r="K4" s="193" t="s">
        <v>21</v>
      </c>
      <c r="L4" s="193" t="s">
        <v>23</v>
      </c>
      <c r="M4" s="193" t="s">
        <v>21</v>
      </c>
      <c r="N4" s="200" t="s">
        <v>24</v>
      </c>
      <c r="O4" s="200" t="s">
        <v>25</v>
      </c>
      <c r="P4" s="202" t="s">
        <v>26</v>
      </c>
      <c r="Q4" s="193" t="s">
        <v>21</v>
      </c>
      <c r="R4" s="193" t="s">
        <v>27</v>
      </c>
      <c r="S4" s="193" t="s">
        <v>28</v>
      </c>
      <c r="T4" s="193" t="s">
        <v>29</v>
      </c>
      <c r="U4" s="193" t="s">
        <v>18</v>
      </c>
      <c r="V4" s="193" t="s">
        <v>30</v>
      </c>
      <c r="W4" s="193" t="s">
        <v>21</v>
      </c>
      <c r="X4" s="193" t="s">
        <v>31</v>
      </c>
      <c r="Y4" s="193" t="s">
        <v>18</v>
      </c>
      <c r="Z4" s="193" t="s">
        <v>32</v>
      </c>
      <c r="AA4" s="193" t="s">
        <v>18</v>
      </c>
      <c r="AB4" s="200" t="s">
        <v>96</v>
      </c>
      <c r="AC4" s="193" t="s">
        <v>72</v>
      </c>
      <c r="AD4" s="200" t="s">
        <v>97</v>
      </c>
      <c r="AE4" s="217"/>
      <c r="AF4" s="214"/>
      <c r="AG4" s="211"/>
      <c r="AH4" s="214"/>
      <c r="AI4" s="214"/>
      <c r="AJ4" s="196"/>
      <c r="AK4" s="196"/>
      <c r="AL4" s="211"/>
      <c r="AM4" s="211"/>
      <c r="AN4" s="217"/>
      <c r="AO4" s="214"/>
      <c r="AP4" s="211"/>
      <c r="AQ4" s="214"/>
      <c r="AR4" s="214"/>
      <c r="AS4" s="196"/>
      <c r="AT4" s="196"/>
      <c r="AU4" s="211"/>
      <c r="AV4" s="211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</row>
    <row r="5" spans="1:83" s="25" customFormat="1" ht="105.75" customHeight="1" x14ac:dyDescent="0.25">
      <c r="A5" s="192"/>
      <c r="B5" s="194"/>
      <c r="C5" s="199"/>
      <c r="D5" s="194"/>
      <c r="E5" s="194"/>
      <c r="F5" s="201"/>
      <c r="G5" s="201"/>
      <c r="H5" s="194"/>
      <c r="I5" s="194"/>
      <c r="J5" s="194"/>
      <c r="K5" s="194"/>
      <c r="L5" s="194"/>
      <c r="M5" s="194"/>
      <c r="N5" s="201"/>
      <c r="O5" s="201"/>
      <c r="P5" s="203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201"/>
      <c r="AC5" s="194"/>
      <c r="AD5" s="201"/>
      <c r="AE5" s="218"/>
      <c r="AF5" s="215"/>
      <c r="AG5" s="212"/>
      <c r="AH5" s="215"/>
      <c r="AI5" s="215"/>
      <c r="AJ5" s="197"/>
      <c r="AK5" s="197"/>
      <c r="AL5" s="212"/>
      <c r="AM5" s="212"/>
      <c r="AN5" s="218"/>
      <c r="AO5" s="215"/>
      <c r="AP5" s="212"/>
      <c r="AQ5" s="215"/>
      <c r="AR5" s="215"/>
      <c r="AS5" s="197"/>
      <c r="AT5" s="197"/>
      <c r="AU5" s="212"/>
      <c r="AV5" s="212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</row>
    <row r="6" spans="1:83" s="25" customFormat="1" ht="17.25" customHeight="1" x14ac:dyDescent="0.25">
      <c r="A6" s="17"/>
      <c r="B6" s="18">
        <v>1</v>
      </c>
      <c r="C6" s="18">
        <v>2</v>
      </c>
      <c r="D6" s="18">
        <v>3</v>
      </c>
      <c r="E6" s="18">
        <v>4</v>
      </c>
      <c r="F6" s="19">
        <v>5</v>
      </c>
      <c r="G6" s="18">
        <v>6</v>
      </c>
      <c r="H6" s="18">
        <v>7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  <c r="N6" s="18">
        <v>13</v>
      </c>
      <c r="O6" s="18">
        <v>14</v>
      </c>
      <c r="P6" s="19">
        <v>15</v>
      </c>
      <c r="Q6" s="19">
        <v>16</v>
      </c>
      <c r="R6" s="19">
        <v>17</v>
      </c>
      <c r="S6" s="19">
        <v>18</v>
      </c>
      <c r="T6" s="18">
        <v>19</v>
      </c>
      <c r="U6" s="18">
        <v>20</v>
      </c>
      <c r="V6" s="18">
        <v>21</v>
      </c>
      <c r="W6" s="18">
        <v>22</v>
      </c>
      <c r="X6" s="18">
        <v>23</v>
      </c>
      <c r="Y6" s="18">
        <v>24</v>
      </c>
      <c r="Z6" s="18">
        <v>25</v>
      </c>
      <c r="AA6" s="18">
        <v>26</v>
      </c>
      <c r="AB6" s="20">
        <v>27</v>
      </c>
      <c r="AC6" s="18">
        <v>28</v>
      </c>
      <c r="AD6" s="18">
        <v>29</v>
      </c>
      <c r="AE6" s="19">
        <v>30</v>
      </c>
      <c r="AF6" s="19">
        <v>31</v>
      </c>
      <c r="AG6" s="19">
        <v>32</v>
      </c>
      <c r="AH6" s="19">
        <v>33</v>
      </c>
      <c r="AI6" s="18">
        <v>34</v>
      </c>
      <c r="AJ6" s="18">
        <v>35</v>
      </c>
      <c r="AK6" s="18">
        <v>36</v>
      </c>
      <c r="AL6" s="18">
        <v>37</v>
      </c>
      <c r="AM6" s="18">
        <v>38</v>
      </c>
      <c r="AN6" s="19">
        <v>39</v>
      </c>
      <c r="AO6" s="19">
        <v>40</v>
      </c>
      <c r="AP6" s="19">
        <v>41</v>
      </c>
      <c r="AQ6" s="19">
        <v>42</v>
      </c>
      <c r="AR6" s="19">
        <v>43</v>
      </c>
      <c r="AS6" s="19">
        <v>44</v>
      </c>
      <c r="AT6" s="19">
        <v>45</v>
      </c>
      <c r="AU6" s="19">
        <v>46</v>
      </c>
      <c r="AV6" s="18">
        <v>47</v>
      </c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</row>
    <row r="7" spans="1:83" s="25" customFormat="1" ht="45.75" customHeight="1" x14ac:dyDescent="0.25">
      <c r="A7" s="74" t="s">
        <v>150</v>
      </c>
      <c r="B7" s="90">
        <v>70</v>
      </c>
      <c r="C7" s="91">
        <v>20000</v>
      </c>
      <c r="D7" s="90">
        <v>85</v>
      </c>
      <c r="E7" s="90">
        <v>7</v>
      </c>
      <c r="F7" s="91">
        <f t="shared" ref="F7:F23" si="0">B7+D7+E7</f>
        <v>162</v>
      </c>
      <c r="G7" s="91">
        <v>1500</v>
      </c>
      <c r="H7" s="90">
        <v>7</v>
      </c>
      <c r="I7" s="90">
        <v>5000</v>
      </c>
      <c r="J7" s="90">
        <v>8</v>
      </c>
      <c r="K7" s="90">
        <v>4000</v>
      </c>
      <c r="L7" s="90">
        <v>14</v>
      </c>
      <c r="M7" s="90">
        <v>7000</v>
      </c>
      <c r="N7" s="91">
        <f>H7+J7+L7</f>
        <v>29</v>
      </c>
      <c r="O7" s="91">
        <f>I7+K7+M7</f>
        <v>16000</v>
      </c>
      <c r="P7" s="90">
        <v>12</v>
      </c>
      <c r="Q7" s="90">
        <v>5000</v>
      </c>
      <c r="R7" s="90"/>
      <c r="S7" s="90"/>
      <c r="T7" s="90">
        <v>4</v>
      </c>
      <c r="U7" s="90">
        <v>300</v>
      </c>
      <c r="V7" s="90"/>
      <c r="W7" s="90"/>
      <c r="X7" s="90">
        <v>11</v>
      </c>
      <c r="Y7" s="90">
        <v>3300</v>
      </c>
      <c r="Z7" s="90">
        <v>350</v>
      </c>
      <c r="AA7" s="90">
        <v>32500</v>
      </c>
      <c r="AB7" s="91">
        <f t="shared" ref="AB7:AB23" si="1">P7+R7+T7+V7+X7+Z7</f>
        <v>377</v>
      </c>
      <c r="AC7" s="90">
        <v>28864</v>
      </c>
      <c r="AD7" s="91">
        <f>Q7+S7+U7+W7+Y7+AA7+AC7</f>
        <v>69964</v>
      </c>
      <c r="AE7" s="91">
        <f t="shared" ref="AE7:AE23" si="2">F7+N7+AB7</f>
        <v>568</v>
      </c>
      <c r="AF7" s="90">
        <v>40</v>
      </c>
      <c r="AG7" s="90">
        <v>15</v>
      </c>
      <c r="AH7" s="90">
        <v>12</v>
      </c>
      <c r="AI7" s="90">
        <v>16</v>
      </c>
      <c r="AJ7" s="90">
        <v>9</v>
      </c>
      <c r="AK7" s="90">
        <v>8</v>
      </c>
      <c r="AL7" s="90">
        <v>2</v>
      </c>
      <c r="AM7" s="90">
        <v>5</v>
      </c>
      <c r="AN7" s="115">
        <f t="shared" ref="AN7:AN23" si="3">C7+G7+O7+AD7</f>
        <v>107464</v>
      </c>
      <c r="AO7" s="90">
        <v>8000</v>
      </c>
      <c r="AP7" s="90">
        <v>14000</v>
      </c>
      <c r="AQ7" s="90">
        <v>8500</v>
      </c>
      <c r="AR7" s="90">
        <v>25000</v>
      </c>
      <c r="AS7" s="90">
        <v>5000</v>
      </c>
      <c r="AT7" s="90">
        <v>2500</v>
      </c>
      <c r="AU7" s="90">
        <v>600</v>
      </c>
      <c r="AV7" s="90">
        <v>2000</v>
      </c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</row>
    <row r="8" spans="1:83" ht="54" customHeight="1" x14ac:dyDescent="0.25">
      <c r="A8" s="77" t="s">
        <v>152</v>
      </c>
      <c r="B8" s="90">
        <v>8</v>
      </c>
      <c r="C8" s="91">
        <v>484</v>
      </c>
      <c r="D8" s="90">
        <v>3</v>
      </c>
      <c r="E8" s="90"/>
      <c r="F8" s="91">
        <f t="shared" si="0"/>
        <v>11</v>
      </c>
      <c r="G8" s="91">
        <v>20</v>
      </c>
      <c r="H8" s="90"/>
      <c r="I8" s="90"/>
      <c r="J8" s="90"/>
      <c r="K8" s="90"/>
      <c r="L8" s="90"/>
      <c r="M8" s="90"/>
      <c r="N8" s="91"/>
      <c r="O8" s="91"/>
      <c r="P8" s="90">
        <v>1</v>
      </c>
      <c r="Q8" s="90">
        <v>35</v>
      </c>
      <c r="R8" s="90"/>
      <c r="S8" s="90"/>
      <c r="T8" s="90">
        <v>3</v>
      </c>
      <c r="U8" s="90">
        <v>40</v>
      </c>
      <c r="V8" s="90"/>
      <c r="W8" s="90"/>
      <c r="X8" s="90">
        <v>2</v>
      </c>
      <c r="Y8" s="90">
        <v>130</v>
      </c>
      <c r="Z8" s="90">
        <v>28</v>
      </c>
      <c r="AA8" s="90">
        <v>800</v>
      </c>
      <c r="AB8" s="91">
        <f t="shared" si="1"/>
        <v>34</v>
      </c>
      <c r="AC8" s="90">
        <v>2560</v>
      </c>
      <c r="AD8" s="91">
        <f t="shared" ref="AD8:AD23" si="4">Q8+S8+U8+W8+Y8+AA8+AC8</f>
        <v>3565</v>
      </c>
      <c r="AE8" s="91">
        <f t="shared" si="2"/>
        <v>45</v>
      </c>
      <c r="AF8" s="90">
        <v>7</v>
      </c>
      <c r="AG8" s="90"/>
      <c r="AH8" s="90">
        <v>1</v>
      </c>
      <c r="AI8" s="90"/>
      <c r="AJ8" s="90"/>
      <c r="AK8" s="90"/>
      <c r="AL8" s="90"/>
      <c r="AM8" s="90">
        <v>2</v>
      </c>
      <c r="AN8" s="115">
        <f t="shared" si="3"/>
        <v>4069</v>
      </c>
      <c r="AO8" s="90">
        <v>230</v>
      </c>
      <c r="AP8" s="90"/>
      <c r="AQ8" s="90">
        <v>60</v>
      </c>
      <c r="AR8" s="92"/>
      <c r="AS8" s="90"/>
      <c r="AT8" s="90"/>
      <c r="AU8" s="90"/>
      <c r="AV8" s="90">
        <v>200</v>
      </c>
    </row>
    <row r="9" spans="1:83" ht="41.25" customHeight="1" x14ac:dyDescent="0.25">
      <c r="A9" s="77" t="s">
        <v>153</v>
      </c>
      <c r="B9" s="93">
        <v>20</v>
      </c>
      <c r="C9" s="91">
        <v>350</v>
      </c>
      <c r="D9" s="90">
        <v>3</v>
      </c>
      <c r="E9" s="90"/>
      <c r="F9" s="91">
        <f t="shared" si="0"/>
        <v>23</v>
      </c>
      <c r="G9" s="91">
        <v>30</v>
      </c>
      <c r="H9" s="90"/>
      <c r="I9" s="90"/>
      <c r="J9" s="90"/>
      <c r="K9" s="90"/>
      <c r="L9" s="90"/>
      <c r="M9" s="90"/>
      <c r="N9" s="91"/>
      <c r="O9" s="91"/>
      <c r="P9" s="90">
        <v>4</v>
      </c>
      <c r="Q9" s="90">
        <v>220</v>
      </c>
      <c r="R9" s="90"/>
      <c r="S9" s="90"/>
      <c r="T9" s="90">
        <v>7</v>
      </c>
      <c r="U9" s="90">
        <v>77</v>
      </c>
      <c r="V9" s="90"/>
      <c r="W9" s="90"/>
      <c r="X9" s="90">
        <v>1</v>
      </c>
      <c r="Y9" s="90">
        <v>100</v>
      </c>
      <c r="Z9" s="90">
        <v>26</v>
      </c>
      <c r="AA9" s="90">
        <v>290</v>
      </c>
      <c r="AB9" s="91">
        <f t="shared" si="1"/>
        <v>38</v>
      </c>
      <c r="AC9" s="90">
        <v>2024</v>
      </c>
      <c r="AD9" s="91">
        <f t="shared" si="4"/>
        <v>2711</v>
      </c>
      <c r="AE9" s="91">
        <f t="shared" si="2"/>
        <v>61</v>
      </c>
      <c r="AF9" s="90">
        <v>13</v>
      </c>
      <c r="AG9" s="90"/>
      <c r="AH9" s="90">
        <v>3</v>
      </c>
      <c r="AI9" s="90"/>
      <c r="AJ9" s="90"/>
      <c r="AK9" s="90"/>
      <c r="AL9" s="90"/>
      <c r="AM9" s="90">
        <v>1</v>
      </c>
      <c r="AN9" s="91">
        <f t="shared" si="3"/>
        <v>3091</v>
      </c>
      <c r="AO9" s="90">
        <v>240</v>
      </c>
      <c r="AP9" s="90"/>
      <c r="AQ9" s="90">
        <v>70</v>
      </c>
      <c r="AR9" s="90"/>
      <c r="AS9" s="90"/>
      <c r="AT9" s="90"/>
      <c r="AU9" s="90"/>
      <c r="AV9" s="90">
        <v>100</v>
      </c>
    </row>
    <row r="10" spans="1:83" ht="32.25" customHeight="1" x14ac:dyDescent="0.25">
      <c r="A10" s="77" t="s">
        <v>154</v>
      </c>
      <c r="B10" s="94">
        <v>17</v>
      </c>
      <c r="C10" s="95">
        <v>1800</v>
      </c>
      <c r="D10" s="94">
        <v>20</v>
      </c>
      <c r="E10" s="94"/>
      <c r="F10" s="91">
        <f t="shared" si="0"/>
        <v>37</v>
      </c>
      <c r="G10" s="95">
        <v>576</v>
      </c>
      <c r="H10" s="94"/>
      <c r="I10" s="94"/>
      <c r="J10" s="94">
        <v>1</v>
      </c>
      <c r="K10" s="94">
        <v>500</v>
      </c>
      <c r="L10" s="94"/>
      <c r="M10" s="94"/>
      <c r="N10" s="91">
        <v>1</v>
      </c>
      <c r="O10" s="91">
        <v>500</v>
      </c>
      <c r="P10" s="94">
        <v>1</v>
      </c>
      <c r="Q10" s="94">
        <v>50</v>
      </c>
      <c r="R10" s="94"/>
      <c r="S10" s="94"/>
      <c r="T10" s="94">
        <v>1</v>
      </c>
      <c r="U10" s="94">
        <v>30</v>
      </c>
      <c r="V10" s="94"/>
      <c r="W10" s="94"/>
      <c r="X10" s="94">
        <v>3</v>
      </c>
      <c r="Y10" s="94">
        <v>450</v>
      </c>
      <c r="Z10" s="94">
        <v>22</v>
      </c>
      <c r="AA10" s="94">
        <v>800</v>
      </c>
      <c r="AB10" s="91">
        <f t="shared" si="1"/>
        <v>27</v>
      </c>
      <c r="AC10" s="94">
        <v>4048</v>
      </c>
      <c r="AD10" s="91">
        <f t="shared" si="4"/>
        <v>5378</v>
      </c>
      <c r="AE10" s="91">
        <f t="shared" si="2"/>
        <v>65</v>
      </c>
      <c r="AF10" s="94">
        <v>5</v>
      </c>
      <c r="AG10" s="94">
        <v>8</v>
      </c>
      <c r="AH10" s="94">
        <v>3</v>
      </c>
      <c r="AI10" s="94">
        <v>3</v>
      </c>
      <c r="AJ10" s="94"/>
      <c r="AK10" s="94"/>
      <c r="AL10" s="94">
        <v>1</v>
      </c>
      <c r="AM10" s="94">
        <v>2</v>
      </c>
      <c r="AN10" s="91">
        <f t="shared" si="3"/>
        <v>8254</v>
      </c>
      <c r="AO10" s="94">
        <v>300</v>
      </c>
      <c r="AP10" s="94">
        <v>4000</v>
      </c>
      <c r="AQ10" s="94">
        <v>150</v>
      </c>
      <c r="AR10" s="94">
        <v>1500</v>
      </c>
      <c r="AS10" s="94"/>
      <c r="AT10" s="94"/>
      <c r="AU10" s="94">
        <v>1000</v>
      </c>
      <c r="AV10" s="94">
        <v>300</v>
      </c>
    </row>
    <row r="11" spans="1:83" ht="35.25" customHeight="1" x14ac:dyDescent="0.25">
      <c r="A11" s="77" t="s">
        <v>155</v>
      </c>
      <c r="B11" s="94">
        <v>11</v>
      </c>
      <c r="C11" s="95">
        <v>1240</v>
      </c>
      <c r="D11" s="94">
        <v>9</v>
      </c>
      <c r="E11" s="94"/>
      <c r="F11" s="91">
        <f t="shared" si="0"/>
        <v>20</v>
      </c>
      <c r="G11" s="95">
        <v>45</v>
      </c>
      <c r="H11" s="94"/>
      <c r="I11" s="94"/>
      <c r="J11" s="94"/>
      <c r="K11" s="94"/>
      <c r="L11" s="94"/>
      <c r="M11" s="94"/>
      <c r="N11" s="91"/>
      <c r="O11" s="91"/>
      <c r="P11" s="94">
        <v>2</v>
      </c>
      <c r="Q11" s="94">
        <v>41</v>
      </c>
      <c r="R11" s="94"/>
      <c r="S11" s="94"/>
      <c r="T11" s="94">
        <v>2</v>
      </c>
      <c r="U11" s="94">
        <v>24</v>
      </c>
      <c r="V11" s="94"/>
      <c r="W11" s="94"/>
      <c r="X11" s="94">
        <v>1</v>
      </c>
      <c r="Y11" s="94">
        <v>56</v>
      </c>
      <c r="Z11" s="94">
        <v>22</v>
      </c>
      <c r="AA11" s="94">
        <v>1666</v>
      </c>
      <c r="AB11" s="91">
        <f t="shared" si="1"/>
        <v>27</v>
      </c>
      <c r="AC11" s="94">
        <v>2816</v>
      </c>
      <c r="AD11" s="91">
        <f t="shared" si="4"/>
        <v>4603</v>
      </c>
      <c r="AE11" s="91">
        <f t="shared" si="2"/>
        <v>47</v>
      </c>
      <c r="AF11" s="94">
        <v>5</v>
      </c>
      <c r="AG11" s="94"/>
      <c r="AH11" s="94">
        <v>4</v>
      </c>
      <c r="AI11" s="94">
        <v>3</v>
      </c>
      <c r="AJ11" s="94"/>
      <c r="AK11" s="94"/>
      <c r="AL11" s="94"/>
      <c r="AM11" s="94">
        <v>1</v>
      </c>
      <c r="AN11" s="91">
        <f t="shared" si="3"/>
        <v>5888</v>
      </c>
      <c r="AO11" s="94">
        <v>120</v>
      </c>
      <c r="AP11" s="94"/>
      <c r="AQ11" s="94">
        <v>160</v>
      </c>
      <c r="AR11" s="94">
        <v>300</v>
      </c>
      <c r="AS11" s="94"/>
      <c r="AT11" s="94"/>
      <c r="AU11" s="94"/>
      <c r="AV11" s="94">
        <v>100</v>
      </c>
    </row>
    <row r="12" spans="1:83" ht="36" customHeight="1" x14ac:dyDescent="0.25">
      <c r="A12" s="77" t="s">
        <v>156</v>
      </c>
      <c r="B12" s="93">
        <v>32</v>
      </c>
      <c r="C12" s="91">
        <v>1905</v>
      </c>
      <c r="D12" s="90">
        <v>21</v>
      </c>
      <c r="E12" s="94"/>
      <c r="F12" s="91">
        <f t="shared" si="0"/>
        <v>53</v>
      </c>
      <c r="G12" s="95">
        <v>115</v>
      </c>
      <c r="H12" s="94">
        <v>1</v>
      </c>
      <c r="I12" s="94">
        <v>150</v>
      </c>
      <c r="J12" s="94"/>
      <c r="K12" s="94"/>
      <c r="L12" s="94"/>
      <c r="M12" s="94"/>
      <c r="N12" s="91">
        <v>1</v>
      </c>
      <c r="O12" s="91">
        <v>150</v>
      </c>
      <c r="P12" s="90">
        <v>5</v>
      </c>
      <c r="Q12" s="90">
        <v>390</v>
      </c>
      <c r="R12" s="90"/>
      <c r="S12" s="90"/>
      <c r="T12" s="90"/>
      <c r="U12" s="90"/>
      <c r="V12" s="90"/>
      <c r="W12" s="90"/>
      <c r="X12" s="90">
        <v>1</v>
      </c>
      <c r="Y12" s="90">
        <v>400</v>
      </c>
      <c r="Z12" s="90">
        <v>26</v>
      </c>
      <c r="AA12" s="90">
        <v>1300</v>
      </c>
      <c r="AB12" s="91">
        <f t="shared" si="1"/>
        <v>32</v>
      </c>
      <c r="AC12" s="94">
        <v>4143</v>
      </c>
      <c r="AD12" s="91">
        <f t="shared" si="4"/>
        <v>6233</v>
      </c>
      <c r="AE12" s="91">
        <f t="shared" si="2"/>
        <v>86</v>
      </c>
      <c r="AF12" s="90">
        <v>8</v>
      </c>
      <c r="AG12" s="90">
        <v>7</v>
      </c>
      <c r="AH12" s="90">
        <v>7</v>
      </c>
      <c r="AI12" s="90"/>
      <c r="AJ12" s="90"/>
      <c r="AK12" s="90">
        <v>1</v>
      </c>
      <c r="AL12" s="90"/>
      <c r="AM12" s="90">
        <v>2</v>
      </c>
      <c r="AN12" s="91">
        <f t="shared" si="3"/>
        <v>8403</v>
      </c>
      <c r="AO12" s="90">
        <v>260</v>
      </c>
      <c r="AP12" s="90">
        <v>115</v>
      </c>
      <c r="AQ12" s="90">
        <v>264</v>
      </c>
      <c r="AR12" s="90"/>
      <c r="AS12" s="90"/>
      <c r="AT12" s="90">
        <v>200</v>
      </c>
      <c r="AU12" s="90"/>
      <c r="AV12" s="90">
        <v>300</v>
      </c>
    </row>
    <row r="13" spans="1:83" ht="36" customHeight="1" x14ac:dyDescent="0.25">
      <c r="A13" s="77" t="s">
        <v>157</v>
      </c>
      <c r="B13" s="96">
        <v>8</v>
      </c>
      <c r="C13" s="91">
        <v>390</v>
      </c>
      <c r="D13" s="90">
        <v>9</v>
      </c>
      <c r="E13" s="90"/>
      <c r="F13" s="91">
        <f t="shared" si="0"/>
        <v>17</v>
      </c>
      <c r="G13" s="91">
        <v>130</v>
      </c>
      <c r="H13" s="90"/>
      <c r="I13" s="90"/>
      <c r="J13" s="90"/>
      <c r="K13" s="90"/>
      <c r="L13" s="90"/>
      <c r="M13" s="90"/>
      <c r="N13" s="91"/>
      <c r="O13" s="91"/>
      <c r="P13" s="90">
        <v>2</v>
      </c>
      <c r="Q13" s="90">
        <v>220</v>
      </c>
      <c r="R13" s="90"/>
      <c r="S13" s="90"/>
      <c r="T13" s="90">
        <v>18</v>
      </c>
      <c r="U13" s="90">
        <v>108</v>
      </c>
      <c r="V13" s="90"/>
      <c r="W13" s="90"/>
      <c r="X13" s="90"/>
      <c r="Y13" s="90"/>
      <c r="Z13" s="90">
        <v>26</v>
      </c>
      <c r="AA13" s="90">
        <v>1100</v>
      </c>
      <c r="AB13" s="91">
        <f t="shared" si="1"/>
        <v>46</v>
      </c>
      <c r="AC13" s="97">
        <v>2992</v>
      </c>
      <c r="AD13" s="91">
        <f t="shared" si="4"/>
        <v>4420</v>
      </c>
      <c r="AE13" s="91">
        <f t="shared" si="2"/>
        <v>63</v>
      </c>
      <c r="AF13" s="90">
        <v>35</v>
      </c>
      <c r="AG13" s="90">
        <v>1</v>
      </c>
      <c r="AH13" s="90">
        <v>1</v>
      </c>
      <c r="AI13" s="90"/>
      <c r="AJ13" s="90"/>
      <c r="AK13" s="90"/>
      <c r="AL13" s="90">
        <v>1</v>
      </c>
      <c r="AM13" s="90">
        <v>5</v>
      </c>
      <c r="AN13" s="91">
        <f t="shared" si="3"/>
        <v>4940</v>
      </c>
      <c r="AO13" s="90">
        <v>1310</v>
      </c>
      <c r="AP13" s="90">
        <v>150</v>
      </c>
      <c r="AQ13" s="90">
        <v>15</v>
      </c>
      <c r="AR13" s="90"/>
      <c r="AS13" s="90"/>
      <c r="AT13" s="90"/>
      <c r="AU13" s="90">
        <v>150</v>
      </c>
      <c r="AV13" s="90">
        <v>100</v>
      </c>
    </row>
    <row r="14" spans="1:83" ht="36" customHeight="1" x14ac:dyDescent="0.25">
      <c r="A14" s="77" t="s">
        <v>158</v>
      </c>
      <c r="B14" s="94">
        <v>21</v>
      </c>
      <c r="C14" s="95">
        <v>795</v>
      </c>
      <c r="D14" s="94">
        <v>6</v>
      </c>
      <c r="E14" s="94"/>
      <c r="F14" s="91">
        <f t="shared" si="0"/>
        <v>27</v>
      </c>
      <c r="G14" s="95">
        <v>48</v>
      </c>
      <c r="H14" s="94"/>
      <c r="I14" s="94"/>
      <c r="J14" s="94"/>
      <c r="K14" s="94"/>
      <c r="L14" s="94"/>
      <c r="M14" s="94"/>
      <c r="N14" s="91"/>
      <c r="O14" s="91"/>
      <c r="P14" s="94">
        <v>1</v>
      </c>
      <c r="Q14" s="94">
        <v>40</v>
      </c>
      <c r="R14" s="94"/>
      <c r="S14" s="94"/>
      <c r="T14" s="90">
        <v>5</v>
      </c>
      <c r="U14" s="90">
        <v>75</v>
      </c>
      <c r="V14" s="90">
        <v>1</v>
      </c>
      <c r="W14" s="90">
        <v>20</v>
      </c>
      <c r="X14" s="90">
        <v>1</v>
      </c>
      <c r="Y14" s="90">
        <v>43</v>
      </c>
      <c r="Z14" s="90">
        <v>23</v>
      </c>
      <c r="AA14" s="90">
        <v>605</v>
      </c>
      <c r="AB14" s="91">
        <f t="shared" si="1"/>
        <v>31</v>
      </c>
      <c r="AC14" s="94">
        <v>3872</v>
      </c>
      <c r="AD14" s="91">
        <f t="shared" si="4"/>
        <v>4655</v>
      </c>
      <c r="AE14" s="91">
        <f>F14+N14+AB14</f>
        <v>58</v>
      </c>
      <c r="AF14" s="90">
        <v>30</v>
      </c>
      <c r="AG14" s="90">
        <v>1</v>
      </c>
      <c r="AH14" s="90">
        <v>3</v>
      </c>
      <c r="AI14" s="90"/>
      <c r="AJ14" s="90"/>
      <c r="AK14" s="90"/>
      <c r="AL14" s="90"/>
      <c r="AM14" s="90">
        <v>3</v>
      </c>
      <c r="AN14" s="91">
        <f t="shared" si="3"/>
        <v>5498</v>
      </c>
      <c r="AO14" s="94">
        <v>390</v>
      </c>
      <c r="AP14" s="94">
        <v>100</v>
      </c>
      <c r="AQ14" s="94">
        <v>150</v>
      </c>
      <c r="AR14" s="94"/>
      <c r="AS14" s="94"/>
      <c r="AT14" s="94"/>
      <c r="AU14" s="94"/>
      <c r="AV14" s="94">
        <v>300</v>
      </c>
    </row>
    <row r="15" spans="1:83" ht="40.5" customHeight="1" x14ac:dyDescent="0.25">
      <c r="A15" s="77" t="s">
        <v>159</v>
      </c>
      <c r="B15" s="93">
        <v>44</v>
      </c>
      <c r="C15" s="91">
        <v>4030</v>
      </c>
      <c r="D15" s="90">
        <v>26</v>
      </c>
      <c r="E15" s="90"/>
      <c r="F15" s="91">
        <f t="shared" si="0"/>
        <v>70</v>
      </c>
      <c r="G15" s="91">
        <v>268</v>
      </c>
      <c r="H15" s="90">
        <v>3</v>
      </c>
      <c r="I15" s="90">
        <v>300</v>
      </c>
      <c r="J15" s="90"/>
      <c r="K15" s="90"/>
      <c r="L15" s="90"/>
      <c r="M15" s="90"/>
      <c r="N15" s="91">
        <v>3</v>
      </c>
      <c r="O15" s="91">
        <v>300</v>
      </c>
      <c r="P15" s="90">
        <v>1</v>
      </c>
      <c r="Q15" s="90">
        <v>100</v>
      </c>
      <c r="R15" s="90"/>
      <c r="S15" s="90"/>
      <c r="T15" s="90">
        <v>4</v>
      </c>
      <c r="U15" s="90">
        <v>100</v>
      </c>
      <c r="V15" s="90"/>
      <c r="W15" s="90"/>
      <c r="X15" s="90">
        <v>3</v>
      </c>
      <c r="Y15" s="90">
        <v>3000</v>
      </c>
      <c r="Z15" s="90">
        <v>12</v>
      </c>
      <c r="AA15" s="90">
        <v>235</v>
      </c>
      <c r="AB15" s="91">
        <f t="shared" si="1"/>
        <v>20</v>
      </c>
      <c r="AC15" s="90">
        <v>8360</v>
      </c>
      <c r="AD15" s="91">
        <f t="shared" si="4"/>
        <v>11795</v>
      </c>
      <c r="AE15" s="91">
        <f>F15+N15+AB15</f>
        <v>93</v>
      </c>
      <c r="AF15" s="90">
        <v>35</v>
      </c>
      <c r="AG15" s="90">
        <v>1</v>
      </c>
      <c r="AH15" s="90">
        <v>1</v>
      </c>
      <c r="AI15" s="90"/>
      <c r="AJ15" s="90"/>
      <c r="AK15" s="90"/>
      <c r="AL15" s="90">
        <v>1</v>
      </c>
      <c r="AM15" s="90">
        <v>3</v>
      </c>
      <c r="AN15" s="91">
        <f t="shared" si="3"/>
        <v>16393</v>
      </c>
      <c r="AO15" s="90">
        <v>440</v>
      </c>
      <c r="AP15" s="90">
        <v>1000</v>
      </c>
      <c r="AQ15" s="90">
        <v>1410</v>
      </c>
      <c r="AR15" s="90">
        <v>2000</v>
      </c>
      <c r="AS15" s="90"/>
      <c r="AT15" s="90"/>
      <c r="AU15" s="90">
        <v>100</v>
      </c>
      <c r="AV15" s="90">
        <v>300</v>
      </c>
    </row>
    <row r="16" spans="1:83" ht="36" customHeight="1" x14ac:dyDescent="0.25">
      <c r="A16" s="77" t="s">
        <v>160</v>
      </c>
      <c r="B16" s="94">
        <v>8</v>
      </c>
      <c r="C16" s="95">
        <v>320</v>
      </c>
      <c r="D16" s="94">
        <v>4</v>
      </c>
      <c r="E16" s="94"/>
      <c r="F16" s="91">
        <f t="shared" si="0"/>
        <v>12</v>
      </c>
      <c r="G16" s="95">
        <v>70</v>
      </c>
      <c r="H16" s="94"/>
      <c r="I16" s="94"/>
      <c r="J16" s="94"/>
      <c r="K16" s="94"/>
      <c r="L16" s="94"/>
      <c r="M16" s="94"/>
      <c r="N16" s="91"/>
      <c r="O16" s="91"/>
      <c r="P16" s="94">
        <v>2</v>
      </c>
      <c r="Q16" s="94">
        <v>100</v>
      </c>
      <c r="R16" s="94"/>
      <c r="S16" s="94"/>
      <c r="T16" s="94">
        <v>2</v>
      </c>
      <c r="U16" s="94">
        <v>90</v>
      </c>
      <c r="V16" s="94"/>
      <c r="W16" s="94"/>
      <c r="X16" s="90">
        <v>3</v>
      </c>
      <c r="Y16" s="90">
        <v>300</v>
      </c>
      <c r="Z16" s="90">
        <v>10</v>
      </c>
      <c r="AA16" s="90">
        <v>300</v>
      </c>
      <c r="AB16" s="91">
        <f t="shared" si="1"/>
        <v>17</v>
      </c>
      <c r="AC16" s="94">
        <v>1584</v>
      </c>
      <c r="AD16" s="91">
        <f t="shared" si="4"/>
        <v>2374</v>
      </c>
      <c r="AE16" s="91">
        <f t="shared" si="2"/>
        <v>29</v>
      </c>
      <c r="AF16" s="94">
        <v>4</v>
      </c>
      <c r="AG16" s="94">
        <v>3</v>
      </c>
      <c r="AH16" s="94">
        <v>1</v>
      </c>
      <c r="AI16" s="94"/>
      <c r="AJ16" s="94"/>
      <c r="AK16" s="94"/>
      <c r="AL16" s="94"/>
      <c r="AM16" s="94">
        <v>1</v>
      </c>
      <c r="AN16" s="91">
        <f t="shared" si="3"/>
        <v>2764</v>
      </c>
      <c r="AO16" s="90">
        <v>90</v>
      </c>
      <c r="AP16" s="90">
        <v>250</v>
      </c>
      <c r="AQ16" s="90">
        <v>100</v>
      </c>
      <c r="AR16" s="90"/>
      <c r="AS16" s="90"/>
      <c r="AT16" s="90"/>
      <c r="AU16" s="90"/>
      <c r="AV16" s="90">
        <v>70</v>
      </c>
    </row>
    <row r="17" spans="1:48" ht="36" customHeight="1" x14ac:dyDescent="0.25">
      <c r="A17" s="77" t="s">
        <v>161</v>
      </c>
      <c r="B17" s="93">
        <v>9</v>
      </c>
      <c r="C17" s="91">
        <v>1500</v>
      </c>
      <c r="D17" s="90">
        <v>19</v>
      </c>
      <c r="E17" s="90"/>
      <c r="F17" s="91">
        <f t="shared" si="0"/>
        <v>28</v>
      </c>
      <c r="G17" s="91">
        <v>115</v>
      </c>
      <c r="H17" s="90"/>
      <c r="I17" s="90"/>
      <c r="J17" s="90"/>
      <c r="K17" s="90"/>
      <c r="L17" s="90"/>
      <c r="M17" s="90"/>
      <c r="N17" s="91"/>
      <c r="O17" s="91"/>
      <c r="P17" s="90"/>
      <c r="Q17" s="90"/>
      <c r="R17" s="90"/>
      <c r="S17" s="90"/>
      <c r="T17" s="90">
        <v>2</v>
      </c>
      <c r="U17" s="90">
        <v>80</v>
      </c>
      <c r="V17" s="90"/>
      <c r="W17" s="90"/>
      <c r="X17" s="90">
        <v>1</v>
      </c>
      <c r="Y17" s="90">
        <v>70</v>
      </c>
      <c r="Z17" s="90">
        <v>15</v>
      </c>
      <c r="AA17" s="90">
        <v>450</v>
      </c>
      <c r="AB17" s="91">
        <f t="shared" si="1"/>
        <v>18</v>
      </c>
      <c r="AC17" s="90">
        <v>5016</v>
      </c>
      <c r="AD17" s="91">
        <f t="shared" si="4"/>
        <v>5616</v>
      </c>
      <c r="AE17" s="91">
        <f t="shared" si="2"/>
        <v>46</v>
      </c>
      <c r="AF17" s="90">
        <v>31</v>
      </c>
      <c r="AG17" s="90">
        <v>5</v>
      </c>
      <c r="AH17" s="90">
        <v>1</v>
      </c>
      <c r="AI17" s="90"/>
      <c r="AJ17" s="90"/>
      <c r="AK17" s="90"/>
      <c r="AL17" s="90"/>
      <c r="AM17" s="90">
        <v>2</v>
      </c>
      <c r="AN17" s="91">
        <f t="shared" si="3"/>
        <v>7231</v>
      </c>
      <c r="AO17" s="90">
        <v>880</v>
      </c>
      <c r="AP17" s="90">
        <v>2040</v>
      </c>
      <c r="AQ17" s="90">
        <v>80</v>
      </c>
      <c r="AR17" s="90"/>
      <c r="AS17" s="90"/>
      <c r="AT17" s="90"/>
      <c r="AU17" s="90"/>
      <c r="AV17" s="90">
        <v>200</v>
      </c>
    </row>
    <row r="18" spans="1:48" s="114" customFormat="1" ht="36" customHeight="1" x14ac:dyDescent="0.25">
      <c r="A18" s="77" t="s">
        <v>162</v>
      </c>
      <c r="B18" s="93">
        <v>14</v>
      </c>
      <c r="C18" s="91">
        <v>1236</v>
      </c>
      <c r="D18" s="90">
        <v>4</v>
      </c>
      <c r="E18" s="90"/>
      <c r="F18" s="91">
        <f t="shared" si="0"/>
        <v>18</v>
      </c>
      <c r="G18" s="91">
        <v>36</v>
      </c>
      <c r="H18" s="90"/>
      <c r="I18" s="90"/>
      <c r="J18" s="90"/>
      <c r="K18" s="90"/>
      <c r="L18" s="90"/>
      <c r="M18" s="90"/>
      <c r="N18" s="91"/>
      <c r="O18" s="91"/>
      <c r="P18" s="90">
        <v>8</v>
      </c>
      <c r="Q18" s="90">
        <v>940</v>
      </c>
      <c r="R18" s="90"/>
      <c r="S18" s="90"/>
      <c r="T18" s="90">
        <v>5</v>
      </c>
      <c r="U18" s="90">
        <v>70</v>
      </c>
      <c r="V18" s="90">
        <v>3</v>
      </c>
      <c r="W18" s="90">
        <v>89</v>
      </c>
      <c r="X18" s="90">
        <v>4</v>
      </c>
      <c r="Y18" s="90">
        <v>1500</v>
      </c>
      <c r="Z18" s="90">
        <v>10</v>
      </c>
      <c r="AA18" s="90">
        <v>980</v>
      </c>
      <c r="AB18" s="91">
        <f t="shared" si="1"/>
        <v>30</v>
      </c>
      <c r="AC18" s="90">
        <v>4400</v>
      </c>
      <c r="AD18" s="91">
        <f t="shared" si="4"/>
        <v>7979</v>
      </c>
      <c r="AE18" s="91">
        <f t="shared" si="2"/>
        <v>48</v>
      </c>
      <c r="AF18" s="90">
        <v>5</v>
      </c>
      <c r="AG18" s="90">
        <v>1</v>
      </c>
      <c r="AH18" s="90">
        <v>2</v>
      </c>
      <c r="AI18" s="90">
        <v>1</v>
      </c>
      <c r="AJ18" s="90"/>
      <c r="AK18" s="90"/>
      <c r="AL18" s="90"/>
      <c r="AM18" s="90">
        <v>1</v>
      </c>
      <c r="AN18" s="91">
        <f t="shared" si="3"/>
        <v>9251</v>
      </c>
      <c r="AO18" s="90">
        <v>160</v>
      </c>
      <c r="AP18" s="90">
        <v>1540</v>
      </c>
      <c r="AQ18" s="90">
        <v>160</v>
      </c>
      <c r="AR18" s="90"/>
      <c r="AS18" s="90"/>
      <c r="AT18" s="90"/>
      <c r="AU18" s="90"/>
      <c r="AV18" s="90">
        <v>160</v>
      </c>
    </row>
    <row r="19" spans="1:48" ht="36" customHeight="1" x14ac:dyDescent="0.25">
      <c r="A19" s="77" t="s">
        <v>163</v>
      </c>
      <c r="B19" s="94">
        <v>5</v>
      </c>
      <c r="C19" s="95">
        <v>130</v>
      </c>
      <c r="D19" s="94"/>
      <c r="E19" s="94"/>
      <c r="F19" s="91">
        <f t="shared" si="0"/>
        <v>5</v>
      </c>
      <c r="G19" s="95"/>
      <c r="H19" s="94"/>
      <c r="I19" s="94"/>
      <c r="J19" s="94"/>
      <c r="K19" s="94"/>
      <c r="L19" s="94"/>
      <c r="M19" s="94"/>
      <c r="N19" s="91"/>
      <c r="O19" s="91"/>
      <c r="P19" s="94"/>
      <c r="Q19" s="94"/>
      <c r="R19" s="94"/>
      <c r="S19" s="94"/>
      <c r="T19" s="94"/>
      <c r="U19" s="94"/>
      <c r="V19" s="94"/>
      <c r="W19" s="94"/>
      <c r="X19" s="94">
        <v>1</v>
      </c>
      <c r="Y19" s="94">
        <v>60</v>
      </c>
      <c r="Z19" s="94">
        <v>10</v>
      </c>
      <c r="AA19" s="94">
        <v>350</v>
      </c>
      <c r="AB19" s="91">
        <f t="shared" si="1"/>
        <v>11</v>
      </c>
      <c r="AC19" s="94">
        <v>1320</v>
      </c>
      <c r="AD19" s="91">
        <f>Q19+S19+U19+W19+Y19+AA19+AC19</f>
        <v>1730</v>
      </c>
      <c r="AE19" s="91">
        <f t="shared" si="2"/>
        <v>16</v>
      </c>
      <c r="AF19" s="94">
        <v>2</v>
      </c>
      <c r="AG19" s="94"/>
      <c r="AH19" s="94">
        <v>2</v>
      </c>
      <c r="AI19" s="94"/>
      <c r="AJ19" s="94"/>
      <c r="AK19" s="94"/>
      <c r="AL19" s="94"/>
      <c r="AM19" s="94">
        <v>1</v>
      </c>
      <c r="AN19" s="91">
        <f t="shared" si="3"/>
        <v>1860</v>
      </c>
      <c r="AO19" s="94">
        <v>30</v>
      </c>
      <c r="AP19" s="94"/>
      <c r="AQ19" s="94">
        <v>100</v>
      </c>
      <c r="AR19" s="94"/>
      <c r="AS19" s="94"/>
      <c r="AT19" s="94"/>
      <c r="AU19" s="94"/>
      <c r="AV19" s="94">
        <v>100</v>
      </c>
    </row>
    <row r="20" spans="1:48" ht="36" customHeight="1" x14ac:dyDescent="0.25">
      <c r="A20" s="77" t="s">
        <v>164</v>
      </c>
      <c r="B20" s="93">
        <v>15</v>
      </c>
      <c r="C20" s="91">
        <v>800</v>
      </c>
      <c r="D20" s="90">
        <v>3</v>
      </c>
      <c r="E20" s="90"/>
      <c r="F20" s="91">
        <f t="shared" si="0"/>
        <v>18</v>
      </c>
      <c r="G20" s="91">
        <v>45</v>
      </c>
      <c r="H20" s="90"/>
      <c r="I20" s="90"/>
      <c r="J20" s="90">
        <v>1</v>
      </c>
      <c r="K20" s="90">
        <v>190</v>
      </c>
      <c r="L20" s="90"/>
      <c r="M20" s="90"/>
      <c r="N20" s="91">
        <f t="shared" ref="N20:O23" si="5">H20+J20+L20</f>
        <v>1</v>
      </c>
      <c r="O20" s="91">
        <f t="shared" si="5"/>
        <v>190</v>
      </c>
      <c r="P20" s="90"/>
      <c r="Q20" s="90"/>
      <c r="R20" s="90"/>
      <c r="S20" s="90"/>
      <c r="T20" s="90">
        <v>11</v>
      </c>
      <c r="U20" s="90">
        <v>100</v>
      </c>
      <c r="V20" s="90"/>
      <c r="W20" s="90"/>
      <c r="X20" s="90">
        <v>3</v>
      </c>
      <c r="Y20" s="90">
        <v>95</v>
      </c>
      <c r="Z20" s="90">
        <v>16</v>
      </c>
      <c r="AA20" s="90">
        <v>321</v>
      </c>
      <c r="AB20" s="91">
        <f>P20+R20+T20+V20+X20+Z20</f>
        <v>30</v>
      </c>
      <c r="AC20" s="90">
        <v>3608</v>
      </c>
      <c r="AD20" s="91">
        <f t="shared" si="4"/>
        <v>4124</v>
      </c>
      <c r="AE20" s="91">
        <f t="shared" si="2"/>
        <v>49</v>
      </c>
      <c r="AF20" s="90">
        <v>40</v>
      </c>
      <c r="AG20" s="90">
        <v>2</v>
      </c>
      <c r="AH20" s="90">
        <v>2</v>
      </c>
      <c r="AI20" s="90"/>
      <c r="AJ20" s="90"/>
      <c r="AK20" s="90"/>
      <c r="AL20" s="90"/>
      <c r="AM20" s="90">
        <v>1</v>
      </c>
      <c r="AN20" s="91">
        <f t="shared" si="3"/>
        <v>5159</v>
      </c>
      <c r="AO20" s="90">
        <v>1363</v>
      </c>
      <c r="AP20" s="90">
        <v>390</v>
      </c>
      <c r="AQ20" s="90">
        <v>250</v>
      </c>
      <c r="AR20" s="90"/>
      <c r="AS20" s="90"/>
      <c r="AT20" s="90"/>
      <c r="AU20" s="90"/>
      <c r="AV20" s="90">
        <v>100</v>
      </c>
    </row>
    <row r="21" spans="1:48" ht="36" customHeight="1" x14ac:dyDescent="0.25">
      <c r="A21" s="77" t="s">
        <v>165</v>
      </c>
      <c r="B21" s="93">
        <v>25</v>
      </c>
      <c r="C21" s="91">
        <v>2000</v>
      </c>
      <c r="D21" s="90">
        <v>17</v>
      </c>
      <c r="E21" s="90"/>
      <c r="F21" s="91">
        <f t="shared" si="0"/>
        <v>42</v>
      </c>
      <c r="G21" s="91">
        <v>96</v>
      </c>
      <c r="H21" s="90">
        <v>5</v>
      </c>
      <c r="I21" s="90">
        <v>650</v>
      </c>
      <c r="J21" s="90"/>
      <c r="K21" s="90"/>
      <c r="L21" s="90"/>
      <c r="M21" s="90"/>
      <c r="N21" s="91">
        <v>5</v>
      </c>
      <c r="O21" s="91">
        <v>650</v>
      </c>
      <c r="P21" s="90">
        <v>1</v>
      </c>
      <c r="Q21" s="90">
        <v>120</v>
      </c>
      <c r="R21" s="90"/>
      <c r="S21" s="90"/>
      <c r="T21" s="90"/>
      <c r="U21" s="90"/>
      <c r="V21" s="90"/>
      <c r="W21" s="90"/>
      <c r="X21" s="90">
        <v>1</v>
      </c>
      <c r="Y21" s="90">
        <v>75</v>
      </c>
      <c r="Z21" s="90">
        <v>24</v>
      </c>
      <c r="AA21" s="90">
        <v>1440</v>
      </c>
      <c r="AB21" s="91">
        <f>P21+R21+T21+V21+X21+Z21</f>
        <v>26</v>
      </c>
      <c r="AC21" s="90">
        <v>3168</v>
      </c>
      <c r="AD21" s="91">
        <f>Q21+S21+U21+W21+Y21+AA21+AC21</f>
        <v>4803</v>
      </c>
      <c r="AE21" s="91">
        <f t="shared" si="2"/>
        <v>73</v>
      </c>
      <c r="AF21" s="90">
        <v>32</v>
      </c>
      <c r="AG21" s="90">
        <v>4</v>
      </c>
      <c r="AH21" s="90">
        <v>5</v>
      </c>
      <c r="AI21" s="90">
        <v>1</v>
      </c>
      <c r="AJ21" s="90"/>
      <c r="AK21" s="90"/>
      <c r="AL21" s="90"/>
      <c r="AM21" s="90">
        <v>3</v>
      </c>
      <c r="AN21" s="91">
        <f>+C21+G21+O21+AD21</f>
        <v>7549</v>
      </c>
      <c r="AO21" s="90">
        <v>1820</v>
      </c>
      <c r="AP21" s="90">
        <v>1500</v>
      </c>
      <c r="AQ21" s="90">
        <v>150</v>
      </c>
      <c r="AR21" s="90">
        <v>400</v>
      </c>
      <c r="AS21" s="90"/>
      <c r="AT21" s="90"/>
      <c r="AU21" s="90"/>
      <c r="AV21" s="90">
        <v>400</v>
      </c>
    </row>
    <row r="22" spans="1:48" ht="36" customHeight="1" x14ac:dyDescent="0.25">
      <c r="A22" s="77" t="s">
        <v>166</v>
      </c>
      <c r="B22" s="94">
        <v>6</v>
      </c>
      <c r="C22" s="95">
        <v>450</v>
      </c>
      <c r="D22" s="94">
        <v>8</v>
      </c>
      <c r="E22" s="94"/>
      <c r="F22" s="91">
        <f t="shared" si="0"/>
        <v>14</v>
      </c>
      <c r="G22" s="95">
        <v>130</v>
      </c>
      <c r="H22" s="94">
        <v>1</v>
      </c>
      <c r="I22" s="94">
        <v>50</v>
      </c>
      <c r="J22" s="94"/>
      <c r="K22" s="94"/>
      <c r="L22" s="94"/>
      <c r="M22" s="94"/>
      <c r="N22" s="91">
        <f t="shared" si="5"/>
        <v>1</v>
      </c>
      <c r="O22" s="91">
        <f t="shared" si="5"/>
        <v>50</v>
      </c>
      <c r="P22" s="94">
        <v>3</v>
      </c>
      <c r="Q22" s="94">
        <v>260</v>
      </c>
      <c r="R22" s="94"/>
      <c r="S22" s="94"/>
      <c r="T22" s="94">
        <v>5</v>
      </c>
      <c r="U22" s="94">
        <v>40</v>
      </c>
      <c r="V22" s="94"/>
      <c r="W22" s="94"/>
      <c r="X22" s="94">
        <v>4</v>
      </c>
      <c r="Y22" s="94">
        <v>250</v>
      </c>
      <c r="Z22" s="94">
        <v>14</v>
      </c>
      <c r="AA22" s="94">
        <v>670</v>
      </c>
      <c r="AB22" s="91">
        <f t="shared" si="1"/>
        <v>26</v>
      </c>
      <c r="AC22" s="94">
        <v>3080</v>
      </c>
      <c r="AD22" s="91">
        <f t="shared" si="4"/>
        <v>4300</v>
      </c>
      <c r="AE22" s="91">
        <f t="shared" si="2"/>
        <v>41</v>
      </c>
      <c r="AF22" s="94">
        <v>9</v>
      </c>
      <c r="AG22" s="94">
        <v>1</v>
      </c>
      <c r="AH22" s="94">
        <v>1</v>
      </c>
      <c r="AI22" s="94">
        <v>2</v>
      </c>
      <c r="AJ22" s="94"/>
      <c r="AK22" s="94"/>
      <c r="AL22" s="94"/>
      <c r="AM22" s="94">
        <v>3</v>
      </c>
      <c r="AN22" s="91">
        <f>+C22+G22+O22+AD22</f>
        <v>4930</v>
      </c>
      <c r="AO22" s="94">
        <v>85</v>
      </c>
      <c r="AP22" s="94">
        <v>70</v>
      </c>
      <c r="AQ22" s="94">
        <v>195</v>
      </c>
      <c r="AR22" s="94">
        <v>480</v>
      </c>
      <c r="AS22" s="94"/>
      <c r="AT22" s="94"/>
      <c r="AU22" s="94"/>
      <c r="AV22" s="94">
        <v>300</v>
      </c>
    </row>
    <row r="23" spans="1:48" ht="40.5" customHeight="1" x14ac:dyDescent="0.25">
      <c r="A23" s="77" t="s">
        <v>167</v>
      </c>
      <c r="B23" s="93">
        <v>41</v>
      </c>
      <c r="C23" s="91">
        <v>1620</v>
      </c>
      <c r="D23" s="90">
        <v>34</v>
      </c>
      <c r="E23" s="90">
        <v>1</v>
      </c>
      <c r="F23" s="91">
        <f t="shared" si="0"/>
        <v>76</v>
      </c>
      <c r="G23" s="95">
        <v>450</v>
      </c>
      <c r="H23" s="94">
        <v>2</v>
      </c>
      <c r="I23" s="94">
        <v>400</v>
      </c>
      <c r="J23" s="94"/>
      <c r="K23" s="94"/>
      <c r="L23" s="94"/>
      <c r="M23" s="94"/>
      <c r="N23" s="91">
        <f t="shared" si="5"/>
        <v>2</v>
      </c>
      <c r="O23" s="91">
        <f t="shared" si="5"/>
        <v>400</v>
      </c>
      <c r="P23" s="90">
        <v>7</v>
      </c>
      <c r="Q23" s="90">
        <v>1040</v>
      </c>
      <c r="R23" s="90"/>
      <c r="S23" s="90"/>
      <c r="T23" s="90">
        <v>17</v>
      </c>
      <c r="U23" s="90">
        <v>197</v>
      </c>
      <c r="V23" s="90">
        <v>3</v>
      </c>
      <c r="W23" s="90">
        <v>150</v>
      </c>
      <c r="X23" s="90">
        <v>2</v>
      </c>
      <c r="Y23" s="90">
        <v>365</v>
      </c>
      <c r="Z23" s="90">
        <v>45</v>
      </c>
      <c r="AA23" s="90">
        <v>2310</v>
      </c>
      <c r="AB23" s="91">
        <f t="shared" si="1"/>
        <v>74</v>
      </c>
      <c r="AC23" s="94">
        <v>9152</v>
      </c>
      <c r="AD23" s="91">
        <f t="shared" si="4"/>
        <v>13214</v>
      </c>
      <c r="AE23" s="91">
        <f t="shared" si="2"/>
        <v>152</v>
      </c>
      <c r="AF23" s="90">
        <v>28</v>
      </c>
      <c r="AG23" s="90">
        <v>3</v>
      </c>
      <c r="AH23" s="90">
        <v>16</v>
      </c>
      <c r="AI23" s="90">
        <v>14</v>
      </c>
      <c r="AJ23" s="90">
        <v>6</v>
      </c>
      <c r="AK23" s="90">
        <v>9</v>
      </c>
      <c r="AL23" s="90">
        <v>2</v>
      </c>
      <c r="AM23" s="90">
        <v>4</v>
      </c>
      <c r="AN23" s="91">
        <f t="shared" si="3"/>
        <v>15684</v>
      </c>
      <c r="AO23" s="90">
        <v>420</v>
      </c>
      <c r="AP23" s="90">
        <v>600</v>
      </c>
      <c r="AQ23" s="90">
        <v>4200</v>
      </c>
      <c r="AR23" s="90">
        <v>3100</v>
      </c>
      <c r="AS23" s="90">
        <v>1700</v>
      </c>
      <c r="AT23" s="90">
        <v>1950</v>
      </c>
      <c r="AU23" s="90">
        <v>400</v>
      </c>
      <c r="AV23" s="90">
        <v>860</v>
      </c>
    </row>
    <row r="24" spans="1:48" ht="47.25" customHeight="1" x14ac:dyDescent="0.25">
      <c r="A24" s="119" t="s">
        <v>1</v>
      </c>
      <c r="B24" s="95">
        <f>SUM(B7:B23)</f>
        <v>354</v>
      </c>
      <c r="C24" s="95">
        <f t="shared" ref="C24:AV24" si="6">SUM(C7:C23)</f>
        <v>39050</v>
      </c>
      <c r="D24" s="95">
        <f t="shared" si="6"/>
        <v>271</v>
      </c>
      <c r="E24" s="95">
        <f t="shared" si="6"/>
        <v>8</v>
      </c>
      <c r="F24" s="95">
        <f t="shared" si="6"/>
        <v>633</v>
      </c>
      <c r="G24" s="95">
        <f t="shared" si="6"/>
        <v>3674</v>
      </c>
      <c r="H24" s="95">
        <f t="shared" si="6"/>
        <v>19</v>
      </c>
      <c r="I24" s="95">
        <f t="shared" si="6"/>
        <v>6550</v>
      </c>
      <c r="J24" s="95">
        <f t="shared" si="6"/>
        <v>10</v>
      </c>
      <c r="K24" s="95">
        <f t="shared" si="6"/>
        <v>4690</v>
      </c>
      <c r="L24" s="95">
        <f t="shared" si="6"/>
        <v>14</v>
      </c>
      <c r="M24" s="95">
        <f t="shared" si="6"/>
        <v>7000</v>
      </c>
      <c r="N24" s="95">
        <f t="shared" si="6"/>
        <v>43</v>
      </c>
      <c r="O24" s="95">
        <f t="shared" si="6"/>
        <v>18240</v>
      </c>
      <c r="P24" s="95">
        <f t="shared" si="6"/>
        <v>50</v>
      </c>
      <c r="Q24" s="95">
        <f t="shared" si="6"/>
        <v>8556</v>
      </c>
      <c r="R24" s="95">
        <f t="shared" si="6"/>
        <v>0</v>
      </c>
      <c r="S24" s="95">
        <f t="shared" si="6"/>
        <v>0</v>
      </c>
      <c r="T24" s="95">
        <f t="shared" si="6"/>
        <v>86</v>
      </c>
      <c r="U24" s="95">
        <f t="shared" si="6"/>
        <v>1331</v>
      </c>
      <c r="V24" s="95">
        <f t="shared" si="6"/>
        <v>7</v>
      </c>
      <c r="W24" s="95">
        <f t="shared" si="6"/>
        <v>259</v>
      </c>
      <c r="X24" s="95">
        <f t="shared" si="6"/>
        <v>42</v>
      </c>
      <c r="Y24" s="95">
        <f t="shared" si="6"/>
        <v>10194</v>
      </c>
      <c r="Z24" s="95">
        <f t="shared" si="6"/>
        <v>679</v>
      </c>
      <c r="AA24" s="95">
        <f t="shared" si="6"/>
        <v>46117</v>
      </c>
      <c r="AB24" s="95">
        <f>SUM(AB7:AB23)</f>
        <v>864</v>
      </c>
      <c r="AC24" s="95">
        <f>SUM(AC7:AC23)</f>
        <v>91007</v>
      </c>
      <c r="AD24" s="95">
        <f>SUM(AD7:AD23)</f>
        <v>157464</v>
      </c>
      <c r="AE24" s="95">
        <f>SUM(AE7:AE23)</f>
        <v>1540</v>
      </c>
      <c r="AF24" s="95">
        <f t="shared" si="6"/>
        <v>329</v>
      </c>
      <c r="AG24" s="95">
        <f t="shared" si="6"/>
        <v>52</v>
      </c>
      <c r="AH24" s="95">
        <f t="shared" si="6"/>
        <v>65</v>
      </c>
      <c r="AI24" s="95">
        <f t="shared" si="6"/>
        <v>40</v>
      </c>
      <c r="AJ24" s="95">
        <f t="shared" si="6"/>
        <v>15</v>
      </c>
      <c r="AK24" s="95">
        <f t="shared" si="6"/>
        <v>18</v>
      </c>
      <c r="AL24" s="95">
        <f t="shared" si="6"/>
        <v>7</v>
      </c>
      <c r="AM24" s="95">
        <f t="shared" si="6"/>
        <v>40</v>
      </c>
      <c r="AN24" s="95">
        <f>SUM(AN7:AN23)</f>
        <v>218428</v>
      </c>
      <c r="AO24" s="95">
        <f t="shared" si="6"/>
        <v>16138</v>
      </c>
      <c r="AP24" s="95">
        <f t="shared" si="6"/>
        <v>25755</v>
      </c>
      <c r="AQ24" s="95">
        <f t="shared" si="6"/>
        <v>16014</v>
      </c>
      <c r="AR24" s="95">
        <f t="shared" si="6"/>
        <v>32780</v>
      </c>
      <c r="AS24" s="95">
        <f t="shared" si="6"/>
        <v>6700</v>
      </c>
      <c r="AT24" s="95">
        <f t="shared" si="6"/>
        <v>4650</v>
      </c>
      <c r="AU24" s="95">
        <f t="shared" si="6"/>
        <v>2250</v>
      </c>
      <c r="AV24" s="95">
        <f t="shared" si="6"/>
        <v>5890</v>
      </c>
    </row>
  </sheetData>
  <mergeCells count="52">
    <mergeCell ref="AM2:AM5"/>
    <mergeCell ref="AU2:AU5"/>
    <mergeCell ref="AQ2:AQ5"/>
    <mergeCell ref="AS2:AS5"/>
    <mergeCell ref="AT2:AT5"/>
    <mergeCell ref="AR2:AR5"/>
    <mergeCell ref="H2:O3"/>
    <mergeCell ref="O4:O5"/>
    <mergeCell ref="N4:N5"/>
    <mergeCell ref="AV2:AV5"/>
    <mergeCell ref="AP2:AP5"/>
    <mergeCell ref="AH2:AH5"/>
    <mergeCell ref="AO2:AO5"/>
    <mergeCell ref="AN2:AN5"/>
    <mergeCell ref="AJ2:AJ5"/>
    <mergeCell ref="AL2:AL5"/>
    <mergeCell ref="AI2:AI5"/>
    <mergeCell ref="AC4:AC5"/>
    <mergeCell ref="AG2:AG5"/>
    <mergeCell ref="AF2:AF5"/>
    <mergeCell ref="AE2:AE5"/>
    <mergeCell ref="P2:AD3"/>
    <mergeCell ref="AB4:AB5"/>
    <mergeCell ref="AD4:AD5"/>
    <mergeCell ref="T4:T5"/>
    <mergeCell ref="U4:U5"/>
    <mergeCell ref="I4:I5"/>
    <mergeCell ref="R4:R5"/>
    <mergeCell ref="X4:X5"/>
    <mergeCell ref="Y4:Y5"/>
    <mergeCell ref="P4:P5"/>
    <mergeCell ref="L4:L5"/>
    <mergeCell ref="G4:G5"/>
    <mergeCell ref="M4:M5"/>
    <mergeCell ref="Q4:Q5"/>
    <mergeCell ref="H4:H5"/>
    <mergeCell ref="A1:AV1"/>
    <mergeCell ref="B2:G3"/>
    <mergeCell ref="A2:A5"/>
    <mergeCell ref="Z4:Z5"/>
    <mergeCell ref="AA4:AA5"/>
    <mergeCell ref="J4:J5"/>
    <mergeCell ref="K4:K5"/>
    <mergeCell ref="AK2:AK5"/>
    <mergeCell ref="B4:B5"/>
    <mergeCell ref="C4:C5"/>
    <mergeCell ref="D4:D5"/>
    <mergeCell ref="E4:E5"/>
    <mergeCell ref="W4:W5"/>
    <mergeCell ref="S4:S5"/>
    <mergeCell ref="F4:F5"/>
    <mergeCell ref="V4:V5"/>
  </mergeCells>
  <phoneticPr fontId="18" type="noConversion"/>
  <pageMargins left="0.7" right="0.7" top="0.75" bottom="0.75" header="0.3" footer="0.3"/>
  <pageSetup paperSize="8" scale="4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workbookViewId="0">
      <selection activeCell="F14" sqref="F14"/>
    </sheetView>
  </sheetViews>
  <sheetFormatPr defaultRowHeight="15" x14ac:dyDescent="0.25"/>
  <cols>
    <col min="1" max="1" width="15.140625" customWidth="1"/>
    <col min="2" max="2" width="12.28515625" customWidth="1"/>
    <col min="3" max="3" width="11.7109375" customWidth="1"/>
    <col min="4" max="4" width="12.7109375" customWidth="1"/>
    <col min="5" max="5" width="11.42578125" customWidth="1"/>
    <col min="6" max="6" width="12.7109375" customWidth="1"/>
    <col min="7" max="7" width="13.28515625" customWidth="1"/>
    <col min="8" max="9" width="10.85546875" customWidth="1"/>
    <col min="10" max="10" width="10.42578125" customWidth="1"/>
    <col min="11" max="11" width="11.140625" customWidth="1"/>
    <col min="12" max="12" width="11.28515625" customWidth="1"/>
  </cols>
  <sheetData>
    <row r="1" spans="1:12" x14ac:dyDescent="0.25">
      <c r="A1" s="1"/>
    </row>
    <row r="2" spans="1:12" x14ac:dyDescent="0.25">
      <c r="A2" s="36" t="s">
        <v>78</v>
      </c>
      <c r="B2" s="37"/>
      <c r="C2" s="37"/>
      <c r="D2" s="37"/>
      <c r="E2" s="37" t="s">
        <v>79</v>
      </c>
      <c r="F2" s="37"/>
      <c r="G2" s="21"/>
      <c r="H2" s="21"/>
      <c r="I2" s="21"/>
      <c r="J2" s="21"/>
      <c r="K2" s="21"/>
      <c r="L2" s="21"/>
    </row>
    <row r="3" spans="1:12" ht="33" customHeight="1" x14ac:dyDescent="0.25">
      <c r="A3" s="22"/>
      <c r="B3" s="219" t="s">
        <v>106</v>
      </c>
      <c r="C3" s="220"/>
      <c r="D3" s="220"/>
      <c r="E3" s="220"/>
      <c r="F3" s="220"/>
      <c r="G3" s="221"/>
      <c r="H3" s="230" t="s">
        <v>107</v>
      </c>
      <c r="I3" s="231"/>
      <c r="J3" s="231"/>
      <c r="K3" s="231"/>
      <c r="L3" s="232"/>
    </row>
    <row r="4" spans="1:12" ht="38.25" customHeight="1" x14ac:dyDescent="0.25">
      <c r="A4" s="224"/>
      <c r="B4" s="55" t="s">
        <v>0</v>
      </c>
      <c r="C4" s="223" t="s">
        <v>80</v>
      </c>
      <c r="D4" s="223"/>
      <c r="E4" s="223" t="s">
        <v>81</v>
      </c>
      <c r="F4" s="223" t="s">
        <v>82</v>
      </c>
      <c r="G4" s="222" t="s">
        <v>86</v>
      </c>
      <c r="H4" s="228" t="s">
        <v>83</v>
      </c>
      <c r="I4" s="228" t="s">
        <v>84</v>
      </c>
      <c r="J4" s="228" t="s">
        <v>85</v>
      </c>
      <c r="K4" s="228" t="s">
        <v>112</v>
      </c>
      <c r="L4" s="228" t="s">
        <v>129</v>
      </c>
    </row>
    <row r="5" spans="1:12" ht="55.5" customHeight="1" x14ac:dyDescent="0.25">
      <c r="A5" s="225"/>
      <c r="B5" s="56" t="s">
        <v>39</v>
      </c>
      <c r="C5" s="56" t="s">
        <v>0</v>
      </c>
      <c r="D5" s="56" t="s">
        <v>33</v>
      </c>
      <c r="E5" s="226"/>
      <c r="F5" s="226"/>
      <c r="G5" s="223"/>
      <c r="H5" s="229"/>
      <c r="I5" s="229"/>
      <c r="J5" s="229"/>
      <c r="K5" s="229"/>
      <c r="L5" s="229"/>
    </row>
    <row r="6" spans="1:12" x14ac:dyDescent="0.25">
      <c r="A6" s="225"/>
      <c r="B6" s="23">
        <v>1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52">
        <v>7</v>
      </c>
      <c r="I6" s="52">
        <v>8</v>
      </c>
      <c r="J6" s="52">
        <v>9</v>
      </c>
      <c r="K6" s="52">
        <v>10</v>
      </c>
      <c r="L6" s="52">
        <v>11</v>
      </c>
    </row>
    <row r="7" spans="1:12" ht="30" customHeight="1" x14ac:dyDescent="0.25">
      <c r="A7" s="120" t="s">
        <v>150</v>
      </c>
      <c r="B7" s="102">
        <f>C7+E7+F7+G7</f>
        <v>835440</v>
      </c>
      <c r="C7" s="102">
        <v>479200</v>
      </c>
      <c r="D7" s="102">
        <v>376700</v>
      </c>
      <c r="E7" s="102">
        <v>234700</v>
      </c>
      <c r="F7" s="102">
        <v>76500</v>
      </c>
      <c r="G7" s="102">
        <v>45040</v>
      </c>
      <c r="H7" s="103">
        <v>44457</v>
      </c>
      <c r="I7" s="104">
        <v>72853</v>
      </c>
      <c r="J7" s="103">
        <v>970</v>
      </c>
      <c r="K7" s="103">
        <v>8360</v>
      </c>
      <c r="L7" s="103">
        <v>126640</v>
      </c>
    </row>
    <row r="8" spans="1:12" ht="15.75" x14ac:dyDescent="0.25">
      <c r="A8" s="49" t="s">
        <v>1</v>
      </c>
      <c r="B8" s="102">
        <v>835440</v>
      </c>
      <c r="C8" s="102">
        <v>479200</v>
      </c>
      <c r="D8" s="102">
        <v>376700</v>
      </c>
      <c r="E8" s="102">
        <v>234700</v>
      </c>
      <c r="F8" s="102">
        <v>76500</v>
      </c>
      <c r="G8" s="102">
        <v>45040</v>
      </c>
      <c r="H8" s="103">
        <v>44457</v>
      </c>
      <c r="I8" s="104">
        <v>72853</v>
      </c>
      <c r="J8" s="103">
        <v>970</v>
      </c>
      <c r="K8" s="103">
        <v>8360</v>
      </c>
      <c r="L8" s="103">
        <v>126640</v>
      </c>
    </row>
    <row r="9" spans="1:12" ht="29.25" customHeight="1" x14ac:dyDescent="0.25">
      <c r="A9" s="50" t="s">
        <v>61</v>
      </c>
      <c r="B9" s="43"/>
      <c r="C9" s="43"/>
      <c r="D9" s="43"/>
      <c r="E9" s="4"/>
      <c r="F9" s="4"/>
      <c r="G9" s="4"/>
      <c r="H9" s="4"/>
      <c r="I9" s="4"/>
      <c r="J9" s="4"/>
      <c r="K9" s="4"/>
    </row>
    <row r="10" spans="1:12" ht="15.75" x14ac:dyDescent="0.25">
      <c r="A10" s="16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ht="15.75" x14ac:dyDescent="0.25">
      <c r="A11" s="16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2" ht="15.75" x14ac:dyDescent="0.25">
      <c r="A12" s="105"/>
      <c r="B12" s="106"/>
      <c r="C12" s="107"/>
      <c r="D12" s="108"/>
      <c r="E12" s="108"/>
      <c r="F12" s="109"/>
      <c r="G12" s="110"/>
      <c r="H12" s="110"/>
      <c r="I12" s="43"/>
      <c r="J12" s="43"/>
      <c r="K12" s="43"/>
    </row>
    <row r="13" spans="1:12" x14ac:dyDescent="0.25">
      <c r="A13" s="51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2" ht="15.75" x14ac:dyDescent="0.25">
      <c r="A14" s="45"/>
      <c r="B14" s="4"/>
      <c r="C14" s="4"/>
      <c r="D14" s="4"/>
      <c r="E14" s="4"/>
      <c r="F14" s="4" t="s">
        <v>184</v>
      </c>
      <c r="G14" s="4"/>
      <c r="H14" s="4"/>
      <c r="I14" s="4"/>
      <c r="J14" s="4"/>
      <c r="K14" s="4"/>
    </row>
    <row r="17" spans="1:7" ht="15.75" x14ac:dyDescent="0.25">
      <c r="B17" s="227"/>
      <c r="C17" s="227"/>
    </row>
    <row r="18" spans="1:7" ht="15.75" x14ac:dyDescent="0.25">
      <c r="A18" s="105"/>
      <c r="B18" s="112"/>
      <c r="C18" s="111"/>
      <c r="D18" s="112"/>
      <c r="E18" s="112"/>
      <c r="F18" s="113"/>
      <c r="G18" s="111"/>
    </row>
    <row r="19" spans="1:7" x14ac:dyDescent="0.25">
      <c r="A19" s="51"/>
    </row>
    <row r="20" spans="1:7" x14ac:dyDescent="0.25">
      <c r="A20" s="45"/>
    </row>
  </sheetData>
  <mergeCells count="13">
    <mergeCell ref="B17:C17"/>
    <mergeCell ref="K4:K5"/>
    <mergeCell ref="H3:L3"/>
    <mergeCell ref="H4:H5"/>
    <mergeCell ref="I4:I5"/>
    <mergeCell ref="J4:J5"/>
    <mergeCell ref="L4:L5"/>
    <mergeCell ref="B3:G3"/>
    <mergeCell ref="G4:G5"/>
    <mergeCell ref="A4:A6"/>
    <mergeCell ref="C4:D4"/>
    <mergeCell ref="E4:E5"/>
    <mergeCell ref="F4:F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Įvardytieji diapazonai</vt:lpstr>
      </vt:variant>
      <vt:variant>
        <vt:i4>7</vt:i4>
      </vt:variant>
    </vt:vector>
  </HeadingPairs>
  <TitlesOfParts>
    <vt:vector size="14" baseType="lpstr">
      <vt:lpstr>Pavadinimas </vt:lpstr>
      <vt:lpstr>Pastatai</vt:lpstr>
      <vt:lpstr>Materialinė bazė</vt:lpstr>
      <vt:lpstr>Darbuotojai</vt:lpstr>
      <vt:lpstr>Kolektyvai</vt:lpstr>
      <vt:lpstr>Veikla</vt:lpstr>
      <vt:lpstr>Lėšos</vt:lpstr>
      <vt:lpstr>Darbuotojai!Print_Area</vt:lpstr>
      <vt:lpstr>Kolektyvai!Print_Area</vt:lpstr>
      <vt:lpstr>Lėšos!Print_Area</vt:lpstr>
      <vt:lpstr>'Materialinė bazė'!Print_Area</vt:lpstr>
      <vt:lpstr>Pastatai!Print_Area</vt:lpstr>
      <vt:lpstr>'Pavadinimas '!Print_Area</vt:lpstr>
      <vt:lpstr>Veikla!Print_Area</vt:lpstr>
    </vt:vector>
  </TitlesOfParts>
  <Company>LLKC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user</cp:lastModifiedBy>
  <cp:lastPrinted>2018-02-06T13:11:39Z</cp:lastPrinted>
  <dcterms:created xsi:type="dcterms:W3CDTF">2012-01-09T07:24:49Z</dcterms:created>
  <dcterms:modified xsi:type="dcterms:W3CDTF">2018-02-22T16:10:14Z</dcterms:modified>
</cp:coreProperties>
</file>