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4010" activeTab="2"/>
  </bookViews>
  <sheets>
    <sheet name="1 priedas" sheetId="39" r:id="rId1"/>
    <sheet name="2 priedas" sheetId="42" r:id="rId2"/>
    <sheet name="3 priedas" sheetId="41" r:id="rId3"/>
  </sheets>
  <calcPr calcId="162913"/>
</workbook>
</file>

<file path=xl/calcChain.xml><?xml version="1.0" encoding="utf-8"?>
<calcChain xmlns="http://schemas.openxmlformats.org/spreadsheetml/2006/main">
  <c r="E121" i="42" l="1"/>
  <c r="F121" i="42"/>
  <c r="D121" i="42"/>
  <c r="C24" i="42"/>
  <c r="C121" i="42" l="1"/>
  <c r="E16" i="41"/>
  <c r="F16" i="41"/>
  <c r="F15" i="41" s="1"/>
  <c r="D16" i="41"/>
  <c r="D15" i="41" s="1"/>
  <c r="C38" i="41"/>
  <c r="E120" i="42"/>
  <c r="F120" i="42"/>
  <c r="E82" i="42"/>
  <c r="F82" i="42"/>
  <c r="D82" i="42"/>
  <c r="E86" i="42"/>
  <c r="F86" i="42"/>
  <c r="D86" i="42"/>
  <c r="D120" i="42"/>
  <c r="E15" i="41"/>
  <c r="C28" i="41"/>
  <c r="C99" i="42"/>
  <c r="C31" i="41"/>
  <c r="C107" i="42"/>
  <c r="C30" i="41"/>
  <c r="C29" i="41"/>
  <c r="C98" i="42"/>
  <c r="C90" i="42"/>
  <c r="C37" i="41"/>
  <c r="C104" i="42"/>
  <c r="C20" i="41"/>
  <c r="E22" i="42"/>
  <c r="E19" i="42" s="1"/>
  <c r="F22" i="42"/>
  <c r="F19" i="42" s="1"/>
  <c r="D22" i="42"/>
  <c r="D19" i="42" s="1"/>
  <c r="C23" i="42"/>
  <c r="C103" i="42"/>
  <c r="C36" i="41"/>
  <c r="C32" i="41"/>
  <c r="C87" i="42"/>
  <c r="C17" i="41"/>
  <c r="C96" i="42"/>
  <c r="E61" i="42"/>
  <c r="E60" i="42" s="1"/>
  <c r="F61" i="42"/>
  <c r="F60" i="42" s="1"/>
  <c r="D61" i="42"/>
  <c r="D60" i="42" s="1"/>
  <c r="C62" i="42"/>
  <c r="E51" i="42"/>
  <c r="F51" i="42"/>
  <c r="D51" i="42"/>
  <c r="C52" i="42"/>
  <c r="C22" i="42" l="1"/>
  <c r="C60" i="42"/>
  <c r="C61" i="42"/>
  <c r="C51" i="42"/>
  <c r="C33" i="42" l="1"/>
  <c r="C100" i="42"/>
  <c r="C89" i="42"/>
  <c r="C97" i="42"/>
  <c r="C25" i="41" l="1"/>
  <c r="E16" i="42" l="1"/>
  <c r="E15" i="42" s="1"/>
  <c r="F16" i="42"/>
  <c r="F15" i="42" s="1"/>
  <c r="D16" i="42"/>
  <c r="D15" i="42" s="1"/>
  <c r="C17" i="42"/>
  <c r="C95" i="42"/>
  <c r="E57" i="42"/>
  <c r="E56" i="42" s="1"/>
  <c r="F57" i="42"/>
  <c r="D57" i="42"/>
  <c r="D56" i="42" s="1"/>
  <c r="C58" i="42"/>
  <c r="C15" i="42" l="1"/>
  <c r="C16" i="42"/>
  <c r="C57" i="42"/>
  <c r="F56" i="42"/>
  <c r="E37" i="42"/>
  <c r="F37" i="42"/>
  <c r="C39" i="42"/>
  <c r="C94" i="42" l="1"/>
  <c r="C108" i="42"/>
  <c r="E40" i="42"/>
  <c r="F40" i="42"/>
  <c r="D40" i="42"/>
  <c r="C26" i="41" l="1"/>
  <c r="E26" i="42"/>
  <c r="F26" i="42"/>
  <c r="D26" i="42"/>
  <c r="D25" i="42" s="1"/>
  <c r="D116" i="42" s="1"/>
  <c r="F34" i="42"/>
  <c r="E34" i="42"/>
  <c r="D34" i="42"/>
  <c r="C35" i="42"/>
  <c r="F25" i="42" l="1"/>
  <c r="F116" i="42" s="1"/>
  <c r="E25" i="42"/>
  <c r="E116" i="42" s="1"/>
  <c r="C34" i="42"/>
  <c r="C22" i="41" l="1"/>
  <c r="C101" i="42" l="1"/>
  <c r="E53" i="42"/>
  <c r="F53" i="42"/>
  <c r="D53" i="42"/>
  <c r="C54" i="42"/>
  <c r="C21" i="42"/>
  <c r="E118" i="42"/>
  <c r="F118" i="42"/>
  <c r="D118" i="42"/>
  <c r="C53" i="42" l="1"/>
  <c r="C19" i="41"/>
  <c r="C102" i="42" l="1"/>
  <c r="C40" i="42" l="1"/>
  <c r="C41" i="42"/>
  <c r="E44" i="42"/>
  <c r="F44" i="42"/>
  <c r="D44" i="42"/>
  <c r="C45" i="42"/>
  <c r="C44" i="42" l="1"/>
  <c r="C20" i="42"/>
  <c r="C28" i="42" l="1"/>
  <c r="C29" i="42"/>
  <c r="C30" i="42"/>
  <c r="C31" i="42"/>
  <c r="E55" i="42" l="1"/>
  <c r="F55" i="42"/>
  <c r="D55" i="42"/>
  <c r="E79" i="42" l="1"/>
  <c r="E78" i="42" s="1"/>
  <c r="F79" i="42"/>
  <c r="F78" i="42" s="1"/>
  <c r="D79" i="42"/>
  <c r="D78" i="42" s="1"/>
  <c r="E76" i="42"/>
  <c r="E75" i="42" s="1"/>
  <c r="F76" i="42"/>
  <c r="F75" i="42" s="1"/>
  <c r="D76" i="42"/>
  <c r="D75" i="42" s="1"/>
  <c r="C77" i="42"/>
  <c r="C80" i="42"/>
  <c r="E73" i="42"/>
  <c r="E72" i="42" s="1"/>
  <c r="F73" i="42"/>
  <c r="F72" i="42" s="1"/>
  <c r="D73" i="42"/>
  <c r="D72" i="42" s="1"/>
  <c r="C74" i="42"/>
  <c r="E64" i="42"/>
  <c r="E63" i="42" s="1"/>
  <c r="F64" i="42"/>
  <c r="F63" i="42" s="1"/>
  <c r="D64" i="42"/>
  <c r="D63" i="42" s="1"/>
  <c r="E67" i="42"/>
  <c r="E66" i="42" s="1"/>
  <c r="F67" i="42"/>
  <c r="F66" i="42" s="1"/>
  <c r="D67" i="42"/>
  <c r="D66" i="42" s="1"/>
  <c r="C78" i="42" l="1"/>
  <c r="C79" i="42"/>
  <c r="C75" i="42"/>
  <c r="C76" i="42"/>
  <c r="C72" i="42"/>
  <c r="C73" i="42"/>
  <c r="C55" i="42" l="1"/>
  <c r="C56" i="42"/>
  <c r="C59" i="42"/>
  <c r="C63" i="42"/>
  <c r="C64" i="42"/>
  <c r="C65" i="42"/>
  <c r="C66" i="42"/>
  <c r="C67" i="42"/>
  <c r="C68" i="42"/>
  <c r="C109" i="42"/>
  <c r="C106" i="42"/>
  <c r="C39" i="41"/>
  <c r="E110" i="42" l="1"/>
  <c r="F110" i="42"/>
  <c r="D110" i="42"/>
  <c r="C41" i="41"/>
  <c r="C40" i="41"/>
  <c r="C35" i="41"/>
  <c r="C34" i="41"/>
  <c r="C33" i="41"/>
  <c r="C27" i="41"/>
  <c r="C24" i="41"/>
  <c r="C23" i="41"/>
  <c r="C21" i="41"/>
  <c r="C18" i="41"/>
  <c r="E42" i="41" l="1"/>
  <c r="D42" i="41"/>
  <c r="F42" i="41"/>
  <c r="C16" i="41"/>
  <c r="C42" i="41" l="1"/>
  <c r="C15" i="41"/>
  <c r="C120" i="42" l="1"/>
  <c r="C118" i="42"/>
  <c r="C116" i="42"/>
  <c r="C113" i="42"/>
  <c r="F112" i="42"/>
  <c r="F85" i="42" s="1"/>
  <c r="E112" i="42"/>
  <c r="E85" i="42" s="1"/>
  <c r="D112" i="42"/>
  <c r="D85" i="42" s="1"/>
  <c r="C111" i="42"/>
  <c r="C110" i="42"/>
  <c r="C105" i="42"/>
  <c r="C93" i="42"/>
  <c r="C92" i="42"/>
  <c r="C91" i="42"/>
  <c r="C88" i="42"/>
  <c r="C86" i="42"/>
  <c r="C84" i="42"/>
  <c r="C83" i="42"/>
  <c r="E81" i="42"/>
  <c r="D81" i="42"/>
  <c r="C71" i="42"/>
  <c r="F70" i="42"/>
  <c r="F69" i="42" s="1"/>
  <c r="E70" i="42"/>
  <c r="E69" i="42" s="1"/>
  <c r="D70" i="42"/>
  <c r="C50" i="42"/>
  <c r="C49" i="42"/>
  <c r="C48" i="42"/>
  <c r="F47" i="42"/>
  <c r="F117" i="42" s="1"/>
  <c r="E47" i="42"/>
  <c r="E117" i="42" s="1"/>
  <c r="D47" i="42"/>
  <c r="D117" i="42" s="1"/>
  <c r="C43" i="42"/>
  <c r="F42" i="42"/>
  <c r="E42" i="42"/>
  <c r="D42" i="42"/>
  <c r="C38" i="42"/>
  <c r="D37" i="42"/>
  <c r="D36" i="42" s="1"/>
  <c r="C32" i="42"/>
  <c r="C27" i="42"/>
  <c r="D119" i="42" l="1"/>
  <c r="E36" i="42"/>
  <c r="E119" i="42"/>
  <c r="D46" i="42"/>
  <c r="D18" i="42" s="1"/>
  <c r="F36" i="42"/>
  <c r="F119" i="42"/>
  <c r="E46" i="42"/>
  <c r="F46" i="42"/>
  <c r="C112" i="42"/>
  <c r="C25" i="42"/>
  <c r="C82" i="42"/>
  <c r="F81" i="42"/>
  <c r="C81" i="42" s="1"/>
  <c r="C70" i="42"/>
  <c r="C19" i="42"/>
  <c r="C42" i="42"/>
  <c r="D69" i="42"/>
  <c r="C69" i="42" s="1"/>
  <c r="C37" i="42"/>
  <c r="C47" i="42"/>
  <c r="C26" i="42"/>
  <c r="D114" i="42" l="1"/>
  <c r="E18" i="42"/>
  <c r="E114" i="42" s="1"/>
  <c r="F18" i="42"/>
  <c r="F114" i="42" s="1"/>
  <c r="C46" i="42"/>
  <c r="C36" i="42"/>
  <c r="C117" i="42"/>
  <c r="C119" i="42"/>
  <c r="C85" i="42"/>
  <c r="C18" i="42" l="1"/>
  <c r="C114" i="42"/>
  <c r="C13" i="39" l="1"/>
  <c r="C21" i="39" s="1"/>
</calcChain>
</file>

<file path=xl/sharedStrings.xml><?xml version="1.0" encoding="utf-8"?>
<sst xmlns="http://schemas.openxmlformats.org/spreadsheetml/2006/main" count="316" uniqueCount="240">
  <si>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</si>
  <si>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</si>
  <si>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</si>
  <si>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</si>
  <si>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</si>
  <si>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</si>
  <si>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</si>
  <si>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</si>
  <si>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</si>
  <si>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</si>
  <si>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</si>
  <si>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</si>
  <si>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</si>
  <si>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 xml:space="preserve">                                                                       2 priedas</t>
  </si>
  <si>
    <t>iš jų:</t>
  </si>
  <si>
    <t xml:space="preserve">            2017 metų Kretingos rajono savivaldybės biudžeto pajamų</t>
  </si>
  <si>
    <t>Iš viso pajamų:</t>
  </si>
  <si>
    <t xml:space="preserve">                                                                Kretingos rajono savivaldybės tarybos</t>
  </si>
  <si>
    <t xml:space="preserve">                                                                1 priedas</t>
  </si>
  <si>
    <t>Savarankiškoms funkcijoms vykdyti</t>
  </si>
  <si>
    <t xml:space="preserve">                                  pakeitimas  (padidinimas, - sumažinimas)</t>
  </si>
  <si>
    <t xml:space="preserve">                           pakeitimas (padidinimas, - sumažinimas)</t>
  </si>
  <si>
    <t>2</t>
  </si>
  <si>
    <t>2.1</t>
  </si>
  <si>
    <t>2.1.1</t>
  </si>
  <si>
    <t>Kultūros programa (Nr. 07)</t>
  </si>
  <si>
    <t>Kretingos rajono kultūros centras</t>
  </si>
  <si>
    <t>1.2</t>
  </si>
  <si>
    <t>1.3</t>
  </si>
  <si>
    <t>Kartenos mokykla-daugiafunkcis centras</t>
  </si>
  <si>
    <t>Seniūnijų programa (Nr. 02)</t>
  </si>
  <si>
    <t>Seniūnijų  veiklos išlaidos, iš jų:</t>
  </si>
  <si>
    <t>Kretingos mokykla-darželis "Žibutė"</t>
  </si>
  <si>
    <t>Strateginio planavimo ir investicijų programa (Nr. 04)</t>
  </si>
  <si>
    <t>Jurgio Pabrėžos universitetinė gimnazija</t>
  </si>
  <si>
    <t>Salantų gimnazija</t>
  </si>
  <si>
    <t>Darbėnų gimanzija</t>
  </si>
  <si>
    <t>Vydmantų gimnazija</t>
  </si>
  <si>
    <t>Grūšlaukės mokykla-daugiafunkcis centras</t>
  </si>
  <si>
    <t>Kūlupėnų Motiejaus Valančiaus pagrindinė mokykla</t>
  </si>
  <si>
    <t>Kretingos lopšelis-darželis "Žilvitis"</t>
  </si>
  <si>
    <t>Kretingos rajono švietimo centras</t>
  </si>
  <si>
    <t>Baublių mokykla-daugiafunkcis centras</t>
  </si>
  <si>
    <t>Jokūbavo A. Stulginskio mokykla-daugiafunkcis centras</t>
  </si>
  <si>
    <t>Kurmaičių pradinė mokykla</t>
  </si>
  <si>
    <t>Rūdaičių mokykla</t>
  </si>
  <si>
    <t>Savarankiškoms funkcijoms vykdyti, iš jų:</t>
  </si>
  <si>
    <t>Įstaigos pajamos, skirtos veiklos išlaidoms</t>
  </si>
  <si>
    <t>Įstaigos pajamos, skirtos veiklos išlaidoms, iš jų:</t>
  </si>
  <si>
    <t>Marijono Daujoto pagrindinė mokykla</t>
  </si>
  <si>
    <t>Simono Daukanto progimnazija</t>
  </si>
  <si>
    <t>Kretingos Marijos Tiškevičiūtės mokykla</t>
  </si>
  <si>
    <t>1.1</t>
  </si>
  <si>
    <t>3</t>
  </si>
  <si>
    <t>4</t>
  </si>
  <si>
    <t>4.1</t>
  </si>
  <si>
    <t>(tūkst. Eur)</t>
  </si>
  <si>
    <t>Bendroji programa (Nr. 01)</t>
  </si>
  <si>
    <t>Kretingos rajono svivaldybės M. Valančiaus viešosios bibliotekos pastato Kretingoje, J.K.Chodkevičiaus g. 16, statyba</t>
  </si>
  <si>
    <t>Valstybės investicijų programoje investiciniams projektams vykdyti, iš jų:</t>
  </si>
  <si>
    <t>Socialinės paramos  programa (Nr. 09)</t>
  </si>
  <si>
    <t>Speciali tikslinė dotacija valstybinėms funkcijoms atlikti, iš jų:</t>
  </si>
  <si>
    <t>Speciali tikslinė dotacija valstybinėms (perduotoms savivaldybėms) funkcijoms atlikti, iš jos:</t>
  </si>
  <si>
    <t>Speciali tikslinė dotacija mokinio krepšeliui</t>
  </si>
  <si>
    <t>Valstybės investicijų programos lėšos</t>
  </si>
  <si>
    <t xml:space="preserve">socialinė parama mokiniams </t>
  </si>
  <si>
    <t>socialinėms paslaugoms</t>
  </si>
  <si>
    <t xml:space="preserve">  socialinė parama mokiniams </t>
  </si>
  <si>
    <t xml:space="preserve">  socialinėms paslaugoms</t>
  </si>
  <si>
    <t xml:space="preserve">  socialinėms išmokoms ir kompensacijoms skaičiuoti ir mokėti</t>
  </si>
  <si>
    <t>socialinėms išmokoms ir kompensacijoms skaičiuoti ir mokėti</t>
  </si>
  <si>
    <t>Valstybės biudžeto lėšos psichologinės pagalbos prieinamumo didinimui</t>
  </si>
  <si>
    <t>Dienos veiklos centras</t>
  </si>
  <si>
    <t>1.1.3</t>
  </si>
  <si>
    <t>Darbėnų gimnazija</t>
  </si>
  <si>
    <t>1.1.4</t>
  </si>
  <si>
    <t>1.1.5</t>
  </si>
  <si>
    <t>1.1.8</t>
  </si>
  <si>
    <t>1.1.9</t>
  </si>
  <si>
    <t>1.1.12</t>
  </si>
  <si>
    <t>Kretingos lopšelis-darželis "Pasaka"</t>
  </si>
  <si>
    <t>Kretingos lopšelis-darželis "Ąžuoliukas"</t>
  </si>
  <si>
    <t>1.1.14</t>
  </si>
  <si>
    <t>Salantų lopšelis-darželis "Rasa"</t>
  </si>
  <si>
    <t>1.1.15</t>
  </si>
  <si>
    <t>Kretingos lopšelis-darželis "Eglutė"</t>
  </si>
  <si>
    <t>Vydmantų lopšelis-darželis "Pasagėlė"</t>
  </si>
  <si>
    <t>Kretingos lopšelis-darželis "Voveraitė"</t>
  </si>
  <si>
    <t>Viešoji įstaiga Pranciškonų gimnazija (asignavimų valdytojas-Kretingos rajono savivaldybės administracijos direktorius)</t>
  </si>
  <si>
    <t>Ekonomikos ir biudžeto skyrius (asignavimų valdytojas-Kretingos rajono savivaldybės administracijos direktorius)</t>
  </si>
  <si>
    <t xml:space="preserve">                                                                       3 priedas</t>
  </si>
  <si>
    <t>2017 metų Kretingos rajono savivaldybės biudžeto asignavimų savarankiškoms funkcijoms vykdyti,</t>
  </si>
  <si>
    <t xml:space="preserve">                             kitų lėšų pakeitimas  (padidinimas, - sumažinimas)</t>
  </si>
  <si>
    <t>Valstybės biudžeto lėšos psichologinės pagalbos prieinamumui didinti, iš jų:</t>
  </si>
  <si>
    <t xml:space="preserve">                  2017 metų Kretingos rajono savivaldybės mokinio krepšelio lėšų </t>
  </si>
  <si>
    <t>1.1.16</t>
  </si>
  <si>
    <t>Kretingos švietimo centras</t>
  </si>
  <si>
    <t>Kretingos sporto mokykla</t>
  </si>
  <si>
    <t>Salantų kultūros centras</t>
  </si>
  <si>
    <t>M.Valančiaus viešoji biblioteka</t>
  </si>
  <si>
    <t>Kretingos muziejus</t>
  </si>
  <si>
    <t>Vyskupo M. Valančiaus gimtinės muziejus</t>
  </si>
  <si>
    <t>Kretingos socialinių paslaugų centras</t>
  </si>
  <si>
    <t xml:space="preserve">Kretingos rajono savivaldybės visuomenės sveikatos biuras </t>
  </si>
  <si>
    <t>Sveikatos apsaugos programa (Nr. 06)</t>
  </si>
  <si>
    <t>Darbėnų seniūnija</t>
  </si>
  <si>
    <t>Administracijos veiklos išlaidos</t>
  </si>
  <si>
    <t>Kretingos m. seniūnija</t>
  </si>
  <si>
    <t>Kretingos seniūnija</t>
  </si>
  <si>
    <t>Salantų m. seniūnija</t>
  </si>
  <si>
    <t>Žalgirio seniūnija</t>
  </si>
  <si>
    <t>Vydmantų seniūnija</t>
  </si>
  <si>
    <t>Vietinio ūkio ir turto valdymo programa (Nr. 05)</t>
  </si>
  <si>
    <t>Valstybės biudžeto lėšos psichologinės pagalbos prieinamumui didinti</t>
  </si>
  <si>
    <t>Valstybės investicijų programoje investiciniams projektams vykdyti</t>
  </si>
  <si>
    <t>Speciali tikslinė dotacija valstybinėms funkcijoms atlikti</t>
  </si>
  <si>
    <t>Savivaldybės savarankiškoms funkcijoms finansuoti</t>
  </si>
  <si>
    <t>Architektūros ir teritorijų planavimo programa (Nr.12)</t>
  </si>
  <si>
    <t>Žemės ūkio programa (Nr.03)</t>
  </si>
  <si>
    <t>Salantų meno mokykla</t>
  </si>
  <si>
    <t xml:space="preserve">   visuomenės sveikatos stiprinimui ir stebėsenai </t>
  </si>
  <si>
    <t>Savivaldybės kontrolės ir audito tarnyba (asignavimų valdytojas - įstaigos vadovas )</t>
  </si>
  <si>
    <t xml:space="preserve">Savivaldybės kontrolės ir audito tarnybos veiklos išlaidos </t>
  </si>
  <si>
    <t>Kūno kultūros ir sporto programa (Nr. 10)</t>
  </si>
  <si>
    <t xml:space="preserve">Kretingos rajono savivaldybės priešgaisrinė tarnyba </t>
  </si>
  <si>
    <t>Savarankiškoms funkcijoms vykdyti (gaisriniam automobiliui įsigyti)</t>
  </si>
  <si>
    <t xml:space="preserve">  darbo rinkos politikos rengimas ir įgyvendinimas</t>
  </si>
  <si>
    <t>Kretingos meno mokykla</t>
  </si>
  <si>
    <t xml:space="preserve">Speciali tikslinė dotacija mokinio krepšeliui finansuoti </t>
  </si>
  <si>
    <t xml:space="preserve">Savarankiškoms funkcijoms vykdyti </t>
  </si>
  <si>
    <t>1.1.1</t>
  </si>
  <si>
    <t>1.1.2</t>
  </si>
  <si>
    <t>1.1.6</t>
  </si>
  <si>
    <t>1.1.7</t>
  </si>
  <si>
    <t>1.1.10</t>
  </si>
  <si>
    <t>1.1.11</t>
  </si>
  <si>
    <t>1.1.13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</si>
  <si>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</si>
  <si>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</si>
  <si>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</si>
  <si>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</si>
  <si>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</si>
  <si>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</si>
  <si>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</si>
  <si>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</si>
  <si>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</si>
  <si>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</t>
  </si>
  <si>
    <t>12.1</t>
  </si>
  <si>
    <t>2.1.2</t>
  </si>
  <si>
    <t>2.1.3</t>
  </si>
  <si>
    <t>2.1.3.1</t>
  </si>
  <si>
    <t>2.2</t>
  </si>
  <si>
    <t>2.2.1</t>
  </si>
  <si>
    <t>2.2.1.1</t>
  </si>
  <si>
    <t>2.2.1.2</t>
  </si>
  <si>
    <t>2.2.1.3</t>
  </si>
  <si>
    <t>2.2.1.4</t>
  </si>
  <si>
    <t>2.2.1.5</t>
  </si>
  <si>
    <t>2.2.1.6</t>
  </si>
  <si>
    <t>2.2.2</t>
  </si>
  <si>
    <t>2.3</t>
  </si>
  <si>
    <t>2.3.1</t>
  </si>
  <si>
    <t>2.4</t>
  </si>
  <si>
    <t>2.4.1</t>
  </si>
  <si>
    <t>2.4.1.1</t>
  </si>
  <si>
    <t>2.4.2</t>
  </si>
  <si>
    <t>2.5</t>
  </si>
  <si>
    <t>2.5.1</t>
  </si>
  <si>
    <t>2.6</t>
  </si>
  <si>
    <t>2.6.1</t>
  </si>
  <si>
    <t>2.7</t>
  </si>
  <si>
    <t>2.7.1</t>
  </si>
  <si>
    <t>2.8</t>
  </si>
  <si>
    <t>2.8.1</t>
  </si>
  <si>
    <t>2.8.1.1</t>
  </si>
  <si>
    <t>2.8.1.2</t>
  </si>
  <si>
    <t>2.8.1.3</t>
  </si>
  <si>
    <t>2.9</t>
  </si>
  <si>
    <t>2.9.1</t>
  </si>
  <si>
    <t>2.10</t>
  </si>
  <si>
    <t>2.10.1</t>
  </si>
  <si>
    <t>3.1</t>
  </si>
  <si>
    <t>3.1.1</t>
  </si>
  <si>
    <t>3.1.1.1</t>
  </si>
  <si>
    <t>3.1.2</t>
  </si>
  <si>
    <t>4.1.1</t>
  </si>
  <si>
    <t>5</t>
  </si>
  <si>
    <t>5.1.</t>
  </si>
  <si>
    <t>5.1.1</t>
  </si>
  <si>
    <t>6</t>
  </si>
  <si>
    <t>6.1</t>
  </si>
  <si>
    <t>6.1.1</t>
  </si>
  <si>
    <t>7</t>
  </si>
  <si>
    <t>7.1</t>
  </si>
  <si>
    <t>7.1.1</t>
  </si>
  <si>
    <t>8</t>
  </si>
  <si>
    <t>8.1</t>
  </si>
  <si>
    <t>8.1.1</t>
  </si>
  <si>
    <t>9</t>
  </si>
  <si>
    <t>9.1</t>
  </si>
  <si>
    <t>9.1.1</t>
  </si>
  <si>
    <t>10</t>
  </si>
  <si>
    <t>10.1</t>
  </si>
  <si>
    <t>10.1.1</t>
  </si>
  <si>
    <t>11</t>
  </si>
  <si>
    <t>11.1</t>
  </si>
  <si>
    <t>11.1.1</t>
  </si>
  <si>
    <t>11.1.2</t>
  </si>
  <si>
    <t>12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</si>
  <si>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</si>
  <si>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</si>
  <si>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</si>
  <si>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</si>
  <si>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</si>
  <si>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</si>
  <si>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</si>
  <si>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</si>
  <si>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</si>
  <si>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</si>
  <si>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</si>
  <si>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</si>
  <si>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</si>
  <si>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</si>
  <si>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</si>
  <si>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</si>
  <si>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</si>
  <si>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</si>
  <si>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</si>
  <si>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</si>
  <si>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</si>
  <si>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</si>
  <si>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</si>
  <si>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12.2</t>
  </si>
  <si>
    <t>12.2.1</t>
  </si>
  <si>
    <t>12.3</t>
  </si>
  <si>
    <t>12.3.1</t>
  </si>
  <si>
    <t xml:space="preserve">Valstybės biudžeto lėšos tarpinstitucinio bendradarbiavimo koordinatoriaus pareigybei savivaldybėje išlaikyti </t>
  </si>
  <si>
    <t>2.1.4</t>
  </si>
  <si>
    <t xml:space="preserve">                                                                2017 m. lapkričio 30 d. sprendimo Nr. T2-289</t>
  </si>
  <si>
    <t xml:space="preserve">                                                                       2017 m. lapkričio 30 d. sprendimo Nr. T2-289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</si>
</sst>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\ _€_-;\-* #,##0.0\ _€_-;_-* &quot;-&quot;??\ _€_-;_-@_-"/>
  </numFmts>
  <fonts count="2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10"/>
      <color rgb="FF7030A0"/>
      <name val="Arial"/>
      <family val="2"/>
      <charset val="186"/>
    </font>
    <font>
      <sz val="12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0"/>
      <color rgb="FF00B0F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23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9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3" fillId="3" borderId="0" xfId="0" applyFont="1" applyFill="1"/>
    <xf numFmtId="0" fontId="9" fillId="0" borderId="7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16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0" fontId="17" fillId="3" borderId="0" xfId="0" applyFont="1" applyFill="1"/>
    <xf numFmtId="164" fontId="9" fillId="0" borderId="4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wrapText="1"/>
    </xf>
    <xf numFmtId="164" fontId="15" fillId="3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2" fontId="12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0" fontId="0" fillId="0" borderId="7" xfId="0" applyBorder="1"/>
    <xf numFmtId="165" fontId="0" fillId="0" borderId="0" xfId="0" applyNumberFormat="1"/>
    <xf numFmtId="0" fontId="1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5" fillId="0" borderId="11" xfId="0" applyFont="1" applyBorder="1" applyAlignment="1">
      <alignment horizontal="left" wrapText="1"/>
    </xf>
    <xf numFmtId="164" fontId="15" fillId="0" borderId="5" xfId="0" applyNumberFormat="1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center" vertical="top" wrapText="1"/>
    </xf>
    <xf numFmtId="0" fontId="12" fillId="0" borderId="5" xfId="0" applyNumberFormat="1" applyFont="1" applyBorder="1" applyAlignment="1">
      <alignment wrapText="1"/>
    </xf>
    <xf numFmtId="49" fontId="15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49" fontId="1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13" fillId="3" borderId="0" xfId="0" applyNumberFormat="1" applyFont="1" applyFill="1"/>
    <xf numFmtId="0" fontId="13" fillId="3" borderId="0" xfId="0" applyFont="1" applyFill="1" applyAlignment="1">
      <alignment horizontal="right"/>
    </xf>
    <xf numFmtId="165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 wrapText="1"/>
    </xf>
    <xf numFmtId="165" fontId="12" fillId="0" borderId="5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 wrapText="1"/>
    </xf>
    <xf numFmtId="165" fontId="15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/>
    <xf numFmtId="2" fontId="15" fillId="3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3" borderId="0" xfId="0" applyFont="1" applyFill="1"/>
    <xf numFmtId="164" fontId="20" fillId="0" borderId="0" xfId="0" applyNumberFormat="1" applyFont="1" applyFill="1" applyBorder="1" applyAlignment="1">
      <alignment horizontal="right"/>
    </xf>
    <xf numFmtId="165" fontId="20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9" fillId="0" borderId="5" xfId="0" applyFont="1" applyBorder="1"/>
    <xf numFmtId="2" fontId="9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wrapText="1"/>
    </xf>
    <xf numFmtId="165" fontId="20" fillId="0" borderId="12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" fillId="3" borderId="0" xfId="0" applyFont="1" applyFill="1" applyAlignment="1">
      <alignment horizontal="left"/>
    </xf>
    <xf numFmtId="164" fontId="9" fillId="0" borderId="1" xfId="0" applyNumberFormat="1" applyFont="1" applyBorder="1" applyAlignment="1">
      <alignment horizontal="center" wrapText="1"/>
    </xf>
    <xf numFmtId="165" fontId="9" fillId="0" borderId="4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center" wrapText="1"/>
    </xf>
    <xf numFmtId="0" fontId="0" fillId="0" borderId="5" xfId="0" applyBorder="1"/>
    <xf numFmtId="166" fontId="9" fillId="0" borderId="1" xfId="2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2" fillId="0" borderId="0" xfId="0" applyFont="1" applyAlignment="1">
      <alignment horizontal="left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="110" zoomScaleNormal="110" workbookViewId="0">
      <selection activeCell="I7" sqref="I7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17</v>
      </c>
      <c r="C1" s="6"/>
    </row>
    <row r="2" spans="1:12" ht="15.75" x14ac:dyDescent="0.25">
      <c r="A2" s="6"/>
      <c r="B2" s="6" t="s">
        <v>238</v>
      </c>
      <c r="C2" s="6"/>
    </row>
    <row r="3" spans="1:12" ht="15.75" x14ac:dyDescent="0.25">
      <c r="A3" s="6"/>
      <c r="B3" s="6" t="s">
        <v>18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15</v>
      </c>
      <c r="C6" s="5"/>
      <c r="E6" s="2"/>
      <c r="F6" s="7"/>
    </row>
    <row r="7" spans="1:12" ht="15.75" x14ac:dyDescent="0.25">
      <c r="A7" s="6"/>
      <c r="B7" s="5" t="s">
        <v>21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87"/>
      <c r="E8" s="188"/>
      <c r="F8" s="189"/>
    </row>
    <row r="9" spans="1:12" ht="12.75" customHeight="1" x14ac:dyDescent="0.25">
      <c r="A9" s="6"/>
      <c r="B9" s="5"/>
      <c r="C9" s="5"/>
      <c r="D9" s="189"/>
      <c r="E9" s="189"/>
      <c r="F9" s="189"/>
      <c r="G9" s="9"/>
      <c r="H9" s="9"/>
    </row>
    <row r="10" spans="1:12" ht="14.25" customHeight="1" x14ac:dyDescent="0.25">
      <c r="A10" s="14"/>
      <c r="B10" s="14"/>
      <c r="C10" s="61" t="s">
        <v>56</v>
      </c>
      <c r="D10" s="189"/>
      <c r="E10" s="189"/>
      <c r="F10" s="189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89"/>
      <c r="E11" s="189"/>
      <c r="F11" s="189"/>
      <c r="G11" s="9"/>
      <c r="H11" s="9"/>
    </row>
    <row r="12" spans="1:12" ht="14.25" customHeight="1" x14ac:dyDescent="0.2">
      <c r="A12" s="91" t="s">
        <v>10</v>
      </c>
      <c r="B12" s="92">
        <v>2</v>
      </c>
      <c r="C12" s="93">
        <v>3</v>
      </c>
      <c r="D12" s="16"/>
      <c r="E12" s="16"/>
      <c r="F12" s="16"/>
      <c r="G12" s="9"/>
      <c r="H12" s="9"/>
    </row>
    <row r="13" spans="1:12" ht="33" customHeight="1" x14ac:dyDescent="0.25">
      <c r="A13" s="82" t="s">
        <v>10</v>
      </c>
      <c r="B13" s="64" t="s">
        <v>62</v>
      </c>
      <c r="C13" s="103">
        <f>C14+C16+C15</f>
        <v>15.3</v>
      </c>
      <c r="D13" s="16"/>
      <c r="E13" s="16"/>
      <c r="F13" s="23"/>
      <c r="G13" s="57"/>
      <c r="H13" s="9"/>
    </row>
    <row r="14" spans="1:12" ht="15.75" x14ac:dyDescent="0.25">
      <c r="A14" s="82" t="s">
        <v>52</v>
      </c>
      <c r="B14" s="64" t="s">
        <v>69</v>
      </c>
      <c r="C14" s="103">
        <v>18.600000000000001</v>
      </c>
      <c r="D14" s="16"/>
      <c r="E14" s="16"/>
      <c r="F14" s="18"/>
      <c r="G14" s="57"/>
      <c r="H14" s="57"/>
      <c r="J14" s="56"/>
      <c r="L14" s="81"/>
    </row>
    <row r="15" spans="1:12" ht="15.75" x14ac:dyDescent="0.25">
      <c r="A15" s="82" t="s">
        <v>27</v>
      </c>
      <c r="B15" s="64" t="s">
        <v>67</v>
      </c>
      <c r="C15" s="103">
        <v>-13.7</v>
      </c>
      <c r="D15" s="16"/>
      <c r="E15" s="16"/>
      <c r="F15" s="23"/>
      <c r="G15" s="9"/>
      <c r="H15" s="57"/>
      <c r="J15" s="56"/>
    </row>
    <row r="16" spans="1:12" ht="15.75" x14ac:dyDescent="0.25">
      <c r="A16" s="82" t="s">
        <v>28</v>
      </c>
      <c r="B16" s="64" t="s">
        <v>68</v>
      </c>
      <c r="C16" s="103">
        <v>10.4</v>
      </c>
      <c r="D16" s="16"/>
      <c r="E16" s="16"/>
      <c r="F16" s="18"/>
      <c r="G16" s="9"/>
      <c r="H16" s="9"/>
      <c r="J16" s="56"/>
    </row>
    <row r="17" spans="1:10" ht="15" customHeight="1" x14ac:dyDescent="0.25">
      <c r="A17" s="82" t="s">
        <v>22</v>
      </c>
      <c r="B17" s="64" t="s">
        <v>63</v>
      </c>
      <c r="C17" s="103">
        <v>-35.5</v>
      </c>
      <c r="D17" s="16"/>
      <c r="E17" s="16"/>
      <c r="F17" s="18"/>
      <c r="G17" s="9"/>
      <c r="H17" s="9"/>
      <c r="J17" s="56"/>
    </row>
    <row r="18" spans="1:10" ht="15.75" x14ac:dyDescent="0.25">
      <c r="A18" s="82" t="s">
        <v>53</v>
      </c>
      <c r="B18" s="64" t="s">
        <v>64</v>
      </c>
      <c r="C18" s="103">
        <v>308</v>
      </c>
      <c r="D18" s="16"/>
      <c r="E18" s="16"/>
      <c r="F18" s="18"/>
      <c r="G18" s="9"/>
      <c r="H18" s="9"/>
      <c r="J18" s="56"/>
    </row>
    <row r="19" spans="1:10" ht="17.25" customHeight="1" x14ac:dyDescent="0.25">
      <c r="A19" s="82" t="s">
        <v>54</v>
      </c>
      <c r="B19" s="64" t="s">
        <v>71</v>
      </c>
      <c r="C19" s="103">
        <v>3</v>
      </c>
      <c r="D19" s="16"/>
      <c r="E19" s="16"/>
      <c r="F19" s="18"/>
      <c r="G19" s="9"/>
      <c r="H19" s="9"/>
      <c r="J19" s="56"/>
    </row>
    <row r="20" spans="1:10" ht="32.25" customHeight="1" x14ac:dyDescent="0.25">
      <c r="A20" s="82" t="s">
        <v>186</v>
      </c>
      <c r="B20" s="64" t="s">
        <v>236</v>
      </c>
      <c r="C20" s="183">
        <v>2.742</v>
      </c>
      <c r="D20" s="16"/>
      <c r="E20" s="16"/>
      <c r="F20" s="18"/>
      <c r="G20" s="9"/>
      <c r="H20" s="9"/>
      <c r="J20" s="56"/>
    </row>
    <row r="21" spans="1:10" ht="15.75" x14ac:dyDescent="0.25">
      <c r="A21" s="63"/>
      <c r="B21" s="89" t="s">
        <v>16</v>
      </c>
      <c r="C21" s="184">
        <f>C13+C17+C18+C19+C20</f>
        <v>293.54200000000003</v>
      </c>
      <c r="D21" s="56"/>
      <c r="E21" s="23"/>
      <c r="F21" s="18"/>
      <c r="G21" s="9"/>
      <c r="H21" s="9"/>
      <c r="J21" s="56"/>
    </row>
    <row r="22" spans="1:10" ht="15.75" x14ac:dyDescent="0.25">
      <c r="A22" s="6"/>
      <c r="B22" s="96"/>
      <c r="C22" s="6"/>
      <c r="D22" s="18"/>
      <c r="E22" s="18"/>
      <c r="F22" s="18"/>
      <c r="G22" s="9"/>
      <c r="H22" s="9"/>
      <c r="J22" s="56"/>
    </row>
    <row r="23" spans="1:10" ht="15.75" x14ac:dyDescent="0.25">
      <c r="A23" s="25"/>
      <c r="B23" s="37"/>
      <c r="C23" s="84"/>
      <c r="D23" s="23"/>
      <c r="E23" s="23"/>
      <c r="F23" s="18"/>
      <c r="G23" s="9"/>
      <c r="H23" s="9"/>
      <c r="J23" s="56"/>
    </row>
    <row r="24" spans="1:10" ht="15.75" x14ac:dyDescent="0.25">
      <c r="A24" s="25"/>
      <c r="B24" s="37"/>
      <c r="C24" s="84"/>
      <c r="D24" s="23"/>
      <c r="E24" s="18"/>
      <c r="F24" s="23"/>
      <c r="G24" s="9"/>
      <c r="H24" s="9"/>
      <c r="J24" s="56"/>
    </row>
    <row r="25" spans="1:10" ht="15.75" x14ac:dyDescent="0.2">
      <c r="A25" s="25"/>
      <c r="B25" s="27"/>
      <c r="C25" s="84"/>
      <c r="D25" s="18"/>
      <c r="E25" s="23"/>
      <c r="F25" s="18"/>
      <c r="G25" s="31"/>
      <c r="H25" s="9"/>
      <c r="J25" s="56"/>
    </row>
    <row r="26" spans="1:10" ht="15" x14ac:dyDescent="0.25">
      <c r="A26" s="19"/>
      <c r="B26" s="24"/>
      <c r="C26" s="18"/>
      <c r="D26" s="23"/>
      <c r="E26" s="18"/>
      <c r="F26" s="23"/>
      <c r="G26" s="9"/>
      <c r="H26" s="32"/>
      <c r="J26" s="56"/>
    </row>
    <row r="27" spans="1:10" ht="18" customHeight="1" x14ac:dyDescent="0.2">
      <c r="A27" s="19"/>
      <c r="B27" s="29"/>
      <c r="C27" s="23"/>
      <c r="D27" s="18"/>
      <c r="E27" s="23"/>
      <c r="F27" s="18"/>
      <c r="G27" s="9"/>
      <c r="H27" s="9"/>
      <c r="J27" s="56"/>
    </row>
    <row r="28" spans="1:10" ht="15" x14ac:dyDescent="0.25">
      <c r="A28" s="19"/>
      <c r="B28" s="26"/>
      <c r="C28" s="18"/>
      <c r="D28" s="23"/>
      <c r="E28" s="23"/>
      <c r="F28" s="18"/>
      <c r="G28" s="9"/>
      <c r="H28" s="9"/>
      <c r="J28" s="56"/>
    </row>
    <row r="29" spans="1:10" ht="15.75" x14ac:dyDescent="0.2">
      <c r="A29" s="19"/>
      <c r="B29" s="22"/>
      <c r="C29" s="23"/>
      <c r="D29" s="18"/>
      <c r="E29" s="18"/>
      <c r="F29" s="23"/>
      <c r="G29" s="32"/>
      <c r="H29" s="9"/>
      <c r="J29" s="56"/>
    </row>
    <row r="30" spans="1:10" ht="14.25" x14ac:dyDescent="0.2">
      <c r="A30" s="19"/>
      <c r="B30" s="30"/>
      <c r="C30" s="23"/>
      <c r="D30" s="23"/>
      <c r="E30" s="23"/>
      <c r="F30" s="23"/>
      <c r="G30" s="9"/>
      <c r="H30" s="9"/>
      <c r="J30" s="56"/>
    </row>
    <row r="31" spans="1:10" ht="15" x14ac:dyDescent="0.25">
      <c r="A31" s="19"/>
      <c r="B31" s="24"/>
      <c r="C31" s="18"/>
      <c r="D31" s="34"/>
      <c r="E31" s="18"/>
      <c r="F31" s="23"/>
      <c r="G31" s="9"/>
      <c r="H31" s="9"/>
      <c r="J31" s="56"/>
    </row>
    <row r="32" spans="1:10" ht="14.25" x14ac:dyDescent="0.2">
      <c r="A32" s="19"/>
      <c r="B32" s="20"/>
      <c r="C32" s="23"/>
      <c r="D32" s="18"/>
      <c r="E32" s="23"/>
      <c r="F32" s="23"/>
      <c r="G32" s="9"/>
      <c r="H32" s="9"/>
      <c r="J32" s="56"/>
    </row>
    <row r="33" spans="1:8" ht="13.9" customHeight="1" x14ac:dyDescent="0.25">
      <c r="A33" s="19"/>
      <c r="B33" s="26"/>
      <c r="C33" s="18"/>
      <c r="D33" s="23"/>
      <c r="E33" s="23"/>
      <c r="F33" s="23"/>
      <c r="G33" s="9"/>
      <c r="H33" s="9"/>
    </row>
    <row r="34" spans="1:8" ht="14.25" x14ac:dyDescent="0.2">
      <c r="A34" s="19"/>
      <c r="B34" s="20"/>
      <c r="C34" s="23"/>
      <c r="D34" s="18"/>
      <c r="E34" s="23"/>
      <c r="F34" s="23"/>
      <c r="G34" s="9"/>
      <c r="H34" s="9"/>
    </row>
    <row r="35" spans="1:8" ht="15" x14ac:dyDescent="0.25">
      <c r="A35" s="19"/>
      <c r="B35" s="24"/>
      <c r="C35" s="18"/>
      <c r="D35" s="23"/>
      <c r="E35" s="23"/>
      <c r="F35" s="23"/>
      <c r="G35" s="9"/>
      <c r="H35" s="9"/>
    </row>
    <row r="36" spans="1:8" ht="15" x14ac:dyDescent="0.2">
      <c r="A36" s="19"/>
      <c r="B36" s="33"/>
      <c r="C36" s="23"/>
      <c r="D36" s="23"/>
      <c r="E36" s="23"/>
      <c r="F36" s="23"/>
      <c r="G36" s="9"/>
      <c r="H36" s="9"/>
    </row>
    <row r="37" spans="1:8" ht="14.25" x14ac:dyDescent="0.2">
      <c r="A37" s="19"/>
      <c r="B37" s="35"/>
      <c r="C37" s="34"/>
      <c r="D37" s="23"/>
      <c r="E37" s="23"/>
      <c r="F37" s="28"/>
      <c r="G37" s="9"/>
      <c r="H37" s="9"/>
    </row>
    <row r="38" spans="1:8" ht="15" x14ac:dyDescent="0.25">
      <c r="A38" s="19"/>
      <c r="B38" s="24"/>
      <c r="C38" s="18"/>
      <c r="D38" s="23"/>
      <c r="E38" s="23"/>
      <c r="F38" s="23"/>
      <c r="G38" s="9"/>
      <c r="H38" s="9"/>
    </row>
    <row r="39" spans="1:8" ht="15.75" x14ac:dyDescent="0.25">
      <c r="A39" s="19"/>
      <c r="B39" s="36"/>
      <c r="C39" s="23"/>
      <c r="D39" s="23"/>
      <c r="E39" s="23"/>
      <c r="F39" s="23"/>
      <c r="G39" s="9"/>
      <c r="H39" s="39"/>
    </row>
    <row r="40" spans="1:8" ht="15.75" x14ac:dyDescent="0.25">
      <c r="A40" s="19"/>
      <c r="B40" s="37"/>
      <c r="C40" s="18"/>
      <c r="D40" s="23"/>
      <c r="E40" s="23"/>
      <c r="F40" s="23"/>
      <c r="G40" s="9"/>
      <c r="H40" s="40"/>
    </row>
    <row r="41" spans="1:8" ht="15.75" x14ac:dyDescent="0.2">
      <c r="A41" s="19"/>
      <c r="B41" s="22"/>
      <c r="C41" s="23"/>
      <c r="D41" s="23"/>
      <c r="E41" s="23"/>
      <c r="F41" s="23"/>
      <c r="G41" s="9"/>
      <c r="H41" s="9"/>
    </row>
    <row r="42" spans="1:8" ht="15.75" x14ac:dyDescent="0.2">
      <c r="A42" s="21"/>
      <c r="B42" s="22"/>
      <c r="C42" s="23"/>
      <c r="D42" s="23"/>
      <c r="E42" s="23"/>
      <c r="F42" s="23"/>
      <c r="G42" s="9"/>
      <c r="H42" s="9"/>
    </row>
    <row r="43" spans="1:8" ht="15.75" x14ac:dyDescent="0.25">
      <c r="A43" s="21"/>
      <c r="B43" s="38"/>
      <c r="C43" s="23"/>
      <c r="D43" s="23"/>
      <c r="E43" s="23"/>
      <c r="F43" s="23"/>
      <c r="G43" s="9"/>
      <c r="H43" s="9"/>
    </row>
    <row r="44" spans="1:8" ht="15.75" x14ac:dyDescent="0.2">
      <c r="A44" s="21"/>
      <c r="B44" s="22"/>
      <c r="C44" s="23"/>
      <c r="D44" s="23"/>
      <c r="E44" s="23"/>
      <c r="F44" s="23"/>
      <c r="G44" s="9"/>
      <c r="H44" s="40"/>
    </row>
    <row r="45" spans="1:8" ht="15.75" x14ac:dyDescent="0.25">
      <c r="A45" s="21"/>
      <c r="B45" s="38"/>
      <c r="C45" s="23"/>
      <c r="D45" s="23"/>
      <c r="E45" s="23"/>
      <c r="F45" s="23"/>
      <c r="G45" s="9"/>
      <c r="H45" s="42"/>
    </row>
    <row r="46" spans="1:8" ht="15.75" x14ac:dyDescent="0.2">
      <c r="A46" s="21"/>
      <c r="B46" s="22"/>
      <c r="C46" s="23"/>
      <c r="D46" s="23"/>
      <c r="E46" s="23"/>
      <c r="F46" s="23"/>
      <c r="G46" s="9"/>
      <c r="H46" s="40"/>
    </row>
    <row r="47" spans="1:8" ht="15.75" x14ac:dyDescent="0.25">
      <c r="A47" s="21"/>
      <c r="B47" s="38"/>
      <c r="C47" s="23"/>
      <c r="D47" s="23"/>
      <c r="E47" s="23"/>
      <c r="F47" s="23"/>
      <c r="G47" s="9"/>
      <c r="H47" s="43"/>
    </row>
    <row r="48" spans="1:8" ht="15.75" x14ac:dyDescent="0.2">
      <c r="A48" s="21"/>
      <c r="B48" s="22"/>
      <c r="C48" s="23"/>
      <c r="D48" s="23"/>
      <c r="E48" s="23"/>
      <c r="F48" s="23"/>
      <c r="G48" s="41"/>
      <c r="H48" s="40"/>
    </row>
    <row r="49" spans="1:8" ht="15.75" x14ac:dyDescent="0.25">
      <c r="A49" s="21"/>
      <c r="B49" s="38"/>
      <c r="C49" s="23"/>
      <c r="D49" s="23"/>
      <c r="E49" s="23"/>
      <c r="F49" s="23"/>
      <c r="G49" s="31"/>
      <c r="H49" s="39"/>
    </row>
    <row r="50" spans="1:8" ht="15.75" x14ac:dyDescent="0.2">
      <c r="A50" s="21"/>
      <c r="B50" s="22"/>
      <c r="C50" s="23"/>
      <c r="D50" s="23"/>
      <c r="E50" s="23"/>
      <c r="F50" s="23"/>
      <c r="G50" s="31"/>
      <c r="H50" s="40"/>
    </row>
    <row r="51" spans="1:8" ht="15.75" x14ac:dyDescent="0.25">
      <c r="A51" s="21"/>
      <c r="B51" s="38"/>
      <c r="C51" s="23"/>
      <c r="D51" s="23"/>
      <c r="E51" s="23"/>
      <c r="F51" s="23"/>
      <c r="G51" s="44"/>
      <c r="H51" s="40"/>
    </row>
    <row r="52" spans="1:8" ht="15.75" x14ac:dyDescent="0.2">
      <c r="A52" s="21"/>
      <c r="B52" s="22"/>
      <c r="C52" s="23"/>
      <c r="D52" s="23"/>
      <c r="E52" s="23"/>
      <c r="F52" s="23"/>
      <c r="G52" s="41"/>
      <c r="H52" s="39"/>
    </row>
    <row r="53" spans="1:8" ht="14.45" customHeight="1" x14ac:dyDescent="0.25">
      <c r="A53" s="21"/>
      <c r="B53" s="38"/>
      <c r="C53" s="23"/>
      <c r="D53" s="23"/>
      <c r="E53" s="23"/>
      <c r="F53" s="23"/>
      <c r="G53" s="41"/>
      <c r="H53" s="40"/>
    </row>
    <row r="54" spans="1:8" ht="15.75" x14ac:dyDescent="0.2">
      <c r="A54" s="21"/>
      <c r="B54" s="22"/>
      <c r="C54" s="23"/>
      <c r="D54" s="23"/>
      <c r="E54" s="23"/>
      <c r="F54" s="23"/>
      <c r="G54" s="9"/>
      <c r="H54" s="40"/>
    </row>
    <row r="55" spans="1:8" ht="15.75" x14ac:dyDescent="0.25">
      <c r="A55" s="21"/>
      <c r="B55" s="38"/>
      <c r="C55" s="23"/>
      <c r="D55" s="23"/>
      <c r="E55" s="23"/>
      <c r="F55" s="23"/>
      <c r="G55" s="9"/>
      <c r="H55" s="40"/>
    </row>
    <row r="56" spans="1:8" ht="15.75" x14ac:dyDescent="0.2">
      <c r="A56" s="21"/>
      <c r="B56" s="22"/>
      <c r="C56" s="23"/>
      <c r="D56" s="23"/>
      <c r="E56" s="23"/>
      <c r="F56" s="23"/>
      <c r="G56" s="9"/>
      <c r="H56" s="9"/>
    </row>
    <row r="57" spans="1:8" ht="15.75" x14ac:dyDescent="0.25">
      <c r="A57" s="21"/>
      <c r="B57" s="38"/>
      <c r="C57" s="23"/>
      <c r="D57" s="23"/>
      <c r="E57" s="23"/>
      <c r="F57" s="23"/>
      <c r="G57" s="41"/>
      <c r="H57" s="40"/>
    </row>
    <row r="58" spans="1:8" ht="15" customHeight="1" x14ac:dyDescent="0.2">
      <c r="A58" s="21"/>
      <c r="B58" s="22"/>
      <c r="C58" s="23"/>
      <c r="D58" s="23"/>
      <c r="E58" s="23"/>
      <c r="F58" s="23"/>
      <c r="G58" s="9"/>
      <c r="H58" s="40"/>
    </row>
    <row r="59" spans="1:8" ht="15" customHeight="1" x14ac:dyDescent="0.25">
      <c r="A59" s="21"/>
      <c r="B59" s="38"/>
      <c r="C59" s="23"/>
      <c r="D59" s="23"/>
      <c r="E59" s="23"/>
      <c r="F59" s="23"/>
      <c r="G59" s="9"/>
      <c r="H59" s="9"/>
    </row>
    <row r="60" spans="1:8" ht="18" customHeight="1" x14ac:dyDescent="0.2">
      <c r="A60" s="21"/>
      <c r="B60" s="22"/>
      <c r="C60" s="23"/>
      <c r="D60" s="23"/>
      <c r="E60" s="23"/>
      <c r="F60" s="23"/>
      <c r="G60" s="9"/>
      <c r="H60" s="9"/>
    </row>
    <row r="61" spans="1:8" ht="15.75" x14ac:dyDescent="0.25">
      <c r="A61" s="21"/>
      <c r="B61" s="38"/>
      <c r="C61" s="23"/>
      <c r="D61" s="23"/>
      <c r="E61" s="23"/>
      <c r="F61" s="23"/>
      <c r="G61" s="15"/>
      <c r="H61" s="9"/>
    </row>
    <row r="62" spans="1:8" ht="15.75" x14ac:dyDescent="0.2">
      <c r="A62" s="21"/>
      <c r="B62" s="22"/>
      <c r="C62" s="23"/>
      <c r="D62" s="23"/>
      <c r="E62" s="23"/>
      <c r="F62" s="23"/>
      <c r="G62" s="9"/>
      <c r="H62" s="9"/>
    </row>
    <row r="63" spans="1:8" ht="15.75" x14ac:dyDescent="0.25">
      <c r="A63" s="21"/>
      <c r="B63" s="38"/>
      <c r="C63" s="23"/>
      <c r="D63" s="23"/>
      <c r="E63" s="23"/>
      <c r="F63" s="23"/>
      <c r="G63" s="9"/>
      <c r="H63" s="9"/>
    </row>
    <row r="64" spans="1:8" ht="15.75" x14ac:dyDescent="0.2">
      <c r="A64" s="21"/>
      <c r="B64" s="22"/>
      <c r="C64" s="23"/>
      <c r="D64" s="23"/>
      <c r="E64" s="23"/>
      <c r="F64" s="23"/>
      <c r="G64" s="9"/>
      <c r="H64" s="9"/>
    </row>
    <row r="65" spans="1:8" ht="15.75" x14ac:dyDescent="0.25">
      <c r="A65" s="21"/>
      <c r="B65" s="38"/>
      <c r="C65" s="23"/>
      <c r="D65" s="23"/>
      <c r="E65" s="23"/>
      <c r="F65" s="23"/>
      <c r="G65" s="9"/>
      <c r="H65" s="9"/>
    </row>
    <row r="66" spans="1:8" ht="17.45" customHeight="1" x14ac:dyDescent="0.2">
      <c r="A66" s="21"/>
      <c r="B66" s="22"/>
      <c r="C66" s="23"/>
      <c r="D66" s="23"/>
      <c r="E66" s="23"/>
      <c r="F66" s="23"/>
      <c r="G66" s="9"/>
      <c r="H66" s="9"/>
    </row>
    <row r="67" spans="1:8" ht="14.45" customHeight="1" x14ac:dyDescent="0.25">
      <c r="A67" s="21"/>
      <c r="B67" s="38"/>
      <c r="C67" s="23"/>
      <c r="D67" s="23"/>
      <c r="E67" s="23"/>
      <c r="F67" s="23"/>
      <c r="G67" s="9"/>
      <c r="H67" s="9"/>
    </row>
    <row r="68" spans="1:8" ht="15.6" customHeight="1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9"/>
      <c r="H69" s="9"/>
    </row>
    <row r="70" spans="1:8" ht="16.149999999999999" customHeight="1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5">
      <c r="A71" s="21"/>
      <c r="B71" s="45"/>
      <c r="C71" s="23"/>
      <c r="D71" s="23"/>
      <c r="E71" s="23"/>
      <c r="F71" s="23"/>
      <c r="G71" s="9"/>
      <c r="H71" s="9"/>
    </row>
    <row r="72" spans="1:8" ht="15.75" x14ac:dyDescent="0.2">
      <c r="A72" s="21"/>
      <c r="B72" s="22"/>
      <c r="C72" s="23"/>
      <c r="D72" s="23"/>
      <c r="E72" s="23"/>
      <c r="F72" s="23"/>
      <c r="G72" s="9"/>
      <c r="H72" s="9"/>
    </row>
    <row r="73" spans="1:8" ht="15.75" x14ac:dyDescent="0.25">
      <c r="A73" s="21"/>
      <c r="B73" s="45"/>
      <c r="C73" s="23"/>
      <c r="D73" s="23"/>
      <c r="E73" s="23"/>
      <c r="F73" s="18"/>
      <c r="G73" s="9"/>
      <c r="H73" s="9"/>
    </row>
    <row r="74" spans="1:8" ht="15.75" x14ac:dyDescent="0.25">
      <c r="A74" s="21"/>
      <c r="B74" s="45"/>
      <c r="C74" s="23"/>
      <c r="D74" s="23"/>
      <c r="E74" s="23"/>
      <c r="F74" s="18"/>
      <c r="G74" s="9"/>
      <c r="H74" s="9"/>
    </row>
    <row r="75" spans="1:8" ht="15.75" x14ac:dyDescent="0.2">
      <c r="A75" s="21"/>
      <c r="B75" s="22"/>
      <c r="C75" s="23"/>
      <c r="D75" s="23"/>
      <c r="E75" s="23"/>
      <c r="F75" s="23"/>
      <c r="G75" s="9"/>
      <c r="H75" s="9"/>
    </row>
    <row r="76" spans="1:8" ht="15.75" x14ac:dyDescent="0.25">
      <c r="A76" s="21"/>
      <c r="B76" s="45"/>
      <c r="C76" s="23"/>
      <c r="D76" s="23"/>
      <c r="E76" s="23"/>
      <c r="F76" s="23"/>
      <c r="G76" s="9"/>
      <c r="H76" s="9"/>
    </row>
    <row r="77" spans="1:8" ht="15.75" x14ac:dyDescent="0.2">
      <c r="A77" s="21"/>
      <c r="B77" s="22"/>
      <c r="C77" s="23"/>
      <c r="D77" s="23"/>
      <c r="E77" s="23"/>
      <c r="F77" s="18"/>
      <c r="G77" s="9"/>
      <c r="H77" s="9"/>
    </row>
    <row r="78" spans="1:8" ht="15.75" x14ac:dyDescent="0.25">
      <c r="A78" s="21"/>
      <c r="B78" s="37"/>
      <c r="C78" s="23"/>
      <c r="D78" s="23"/>
      <c r="E78" s="23"/>
      <c r="F78" s="18"/>
      <c r="G78" s="9"/>
      <c r="H78" s="9"/>
    </row>
    <row r="79" spans="1:8" ht="15.75" x14ac:dyDescent="0.2">
      <c r="A79" s="21"/>
      <c r="B79" s="22"/>
      <c r="C79" s="23"/>
      <c r="D79" s="23"/>
      <c r="E79" s="18"/>
      <c r="F79" s="23"/>
      <c r="G79" s="9"/>
      <c r="H79" s="9"/>
    </row>
    <row r="80" spans="1:8" ht="15.75" x14ac:dyDescent="0.25">
      <c r="A80" s="21"/>
      <c r="B80" s="45"/>
      <c r="C80" s="23"/>
      <c r="D80" s="23"/>
      <c r="E80" s="18"/>
      <c r="F80" s="18"/>
      <c r="G80" s="9"/>
      <c r="H80" s="9"/>
    </row>
    <row r="81" spans="1:8" ht="15.75" x14ac:dyDescent="0.25">
      <c r="A81" s="21"/>
      <c r="B81" s="45"/>
      <c r="C81" s="23"/>
      <c r="D81" s="23"/>
      <c r="E81" s="23"/>
      <c r="F81" s="18"/>
      <c r="G81" s="9"/>
      <c r="H81" s="9"/>
    </row>
    <row r="82" spans="1:8" ht="15.75" x14ac:dyDescent="0.25">
      <c r="A82" s="21"/>
      <c r="B82" s="38"/>
      <c r="C82" s="23"/>
      <c r="D82" s="18"/>
      <c r="E82" s="23"/>
      <c r="F82" s="23"/>
      <c r="G82" s="9"/>
      <c r="H82" s="9"/>
    </row>
    <row r="83" spans="1:8" ht="15.75" x14ac:dyDescent="0.25">
      <c r="A83" s="21"/>
      <c r="B83" s="38"/>
      <c r="C83" s="23"/>
      <c r="D83" s="18"/>
      <c r="E83" s="18"/>
      <c r="F83" s="23"/>
      <c r="G83" s="9"/>
      <c r="H83" s="9"/>
    </row>
    <row r="84" spans="1:8" ht="15.75" x14ac:dyDescent="0.2">
      <c r="A84" s="21"/>
      <c r="B84" s="22"/>
      <c r="C84" s="23"/>
      <c r="D84" s="23"/>
      <c r="E84" s="18"/>
      <c r="F84" s="18"/>
      <c r="G84" s="9"/>
      <c r="H84" s="9"/>
    </row>
    <row r="85" spans="1:8" ht="15.75" x14ac:dyDescent="0.2">
      <c r="A85" s="21"/>
      <c r="B85" s="22"/>
      <c r="C85" s="23"/>
      <c r="D85" s="23"/>
      <c r="E85" s="23"/>
      <c r="F85" s="18"/>
      <c r="G85" s="9"/>
      <c r="H85" s="9"/>
    </row>
    <row r="86" spans="1:8" ht="15.75" x14ac:dyDescent="0.2">
      <c r="A86" s="21"/>
      <c r="B86" s="22"/>
      <c r="C86" s="23"/>
      <c r="D86" s="18"/>
      <c r="E86" s="18"/>
      <c r="F86" s="23"/>
      <c r="G86" s="9"/>
      <c r="H86" s="9"/>
    </row>
    <row r="87" spans="1:8" ht="15.75" x14ac:dyDescent="0.25">
      <c r="A87" s="21"/>
      <c r="B87" s="46"/>
      <c r="C87" s="23"/>
      <c r="D87" s="18"/>
      <c r="E87" s="18"/>
      <c r="F87" s="23"/>
      <c r="G87" s="9"/>
      <c r="H87" s="9"/>
    </row>
    <row r="88" spans="1:8" ht="14.25" x14ac:dyDescent="0.2">
      <c r="A88" s="21"/>
      <c r="B88" s="30"/>
      <c r="C88" s="18"/>
      <c r="D88" s="23"/>
      <c r="E88" s="23"/>
      <c r="F88" s="18"/>
      <c r="G88" s="9"/>
      <c r="H88" s="9"/>
    </row>
    <row r="89" spans="1:8" ht="15.75" x14ac:dyDescent="0.25">
      <c r="A89" s="21"/>
      <c r="B89" s="37"/>
      <c r="C89" s="18"/>
      <c r="D89" s="18"/>
      <c r="E89" s="23"/>
      <c r="F89" s="18"/>
      <c r="G89" s="9"/>
      <c r="H89" s="9"/>
    </row>
    <row r="90" spans="1:8" ht="15.75" x14ac:dyDescent="0.2">
      <c r="A90" s="19"/>
      <c r="B90" s="22"/>
      <c r="C90" s="23"/>
      <c r="D90" s="18"/>
      <c r="E90" s="18"/>
      <c r="F90" s="23"/>
      <c r="G90" s="9"/>
      <c r="H90" s="9"/>
    </row>
    <row r="91" spans="1:8" ht="15.75" x14ac:dyDescent="0.2">
      <c r="A91" s="21"/>
      <c r="B91" s="17"/>
      <c r="C91" s="23"/>
      <c r="D91" s="23"/>
      <c r="E91" s="18"/>
      <c r="F91" s="23"/>
      <c r="G91" s="9"/>
      <c r="H91" s="9"/>
    </row>
    <row r="92" spans="1:8" ht="14.25" x14ac:dyDescent="0.2">
      <c r="A92" s="21"/>
      <c r="B92" s="30"/>
      <c r="C92" s="18"/>
      <c r="D92" s="23"/>
      <c r="E92" s="23"/>
      <c r="F92" s="18"/>
      <c r="G92" s="9"/>
      <c r="H92" s="9"/>
    </row>
    <row r="93" spans="1:8" ht="15.75" x14ac:dyDescent="0.25">
      <c r="A93" s="19"/>
      <c r="B93" s="37"/>
      <c r="C93" s="18"/>
      <c r="D93" s="18"/>
      <c r="E93" s="23"/>
      <c r="F93" s="18"/>
      <c r="G93" s="9"/>
      <c r="H93" s="9"/>
    </row>
    <row r="94" spans="1:8" ht="15.75" x14ac:dyDescent="0.2">
      <c r="A94" s="21"/>
      <c r="B94" s="17"/>
      <c r="C94" s="23"/>
      <c r="D94" s="18"/>
      <c r="E94" s="18"/>
      <c r="F94" s="23"/>
      <c r="G94" s="9"/>
      <c r="H94" s="9"/>
    </row>
    <row r="95" spans="1:8" ht="14.25" x14ac:dyDescent="0.2">
      <c r="A95" s="19"/>
      <c r="B95" s="30"/>
      <c r="C95" s="18"/>
      <c r="D95" s="23"/>
      <c r="E95" s="18"/>
      <c r="F95" s="11"/>
      <c r="G95" s="9"/>
      <c r="H95" s="9"/>
    </row>
    <row r="96" spans="1:8" ht="15.75" x14ac:dyDescent="0.25">
      <c r="A96" s="47"/>
      <c r="B96" s="37"/>
      <c r="C96" s="18"/>
      <c r="D96" s="23"/>
      <c r="E96" s="23"/>
      <c r="F96" s="12"/>
      <c r="G96" s="9"/>
      <c r="H96" s="9"/>
    </row>
    <row r="97" spans="1:9" ht="15" customHeight="1" x14ac:dyDescent="0.2">
      <c r="A97" s="47"/>
      <c r="B97" s="22"/>
      <c r="C97" s="23"/>
      <c r="D97" s="18"/>
      <c r="E97" s="23"/>
      <c r="F97" s="12"/>
      <c r="G97" s="9"/>
      <c r="H97" s="9"/>
    </row>
    <row r="98" spans="1:9" ht="15" customHeight="1" x14ac:dyDescent="0.2">
      <c r="A98" s="48"/>
      <c r="B98" s="17"/>
      <c r="C98" s="23"/>
      <c r="D98" s="18"/>
      <c r="E98" s="18"/>
      <c r="F98" s="12"/>
      <c r="G98" s="9"/>
      <c r="H98" s="9"/>
    </row>
    <row r="99" spans="1:9" ht="13.9" customHeight="1" x14ac:dyDescent="0.2">
      <c r="A99" s="47"/>
      <c r="B99" s="30"/>
      <c r="C99" s="18"/>
      <c r="D99" s="23"/>
      <c r="E99" s="18"/>
      <c r="F99" s="9"/>
      <c r="G99" s="9"/>
      <c r="H99" s="9"/>
    </row>
    <row r="100" spans="1:9" ht="13.15" customHeight="1" x14ac:dyDescent="0.25">
      <c r="A100" s="49"/>
      <c r="B100" s="37"/>
      <c r="C100" s="18"/>
      <c r="D100" s="23"/>
      <c r="E100" s="23"/>
      <c r="F100" s="9"/>
      <c r="G100" s="9"/>
      <c r="H100" s="9"/>
    </row>
    <row r="101" spans="1:9" ht="15.6" customHeight="1" x14ac:dyDescent="0.25">
      <c r="A101" s="47"/>
      <c r="B101" s="37"/>
      <c r="C101" s="23"/>
      <c r="D101" s="18"/>
      <c r="E101" s="11"/>
      <c r="G101" s="9"/>
      <c r="H101" s="9"/>
    </row>
    <row r="102" spans="1:9" ht="14.45" customHeight="1" x14ac:dyDescent="0.25">
      <c r="A102" s="47"/>
      <c r="B102" s="36"/>
      <c r="C102" s="23"/>
      <c r="D102" s="18"/>
      <c r="E102" s="12"/>
      <c r="G102" s="9"/>
      <c r="H102" s="9"/>
    </row>
    <row r="103" spans="1:9" ht="16.149999999999999" customHeight="1" x14ac:dyDescent="0.2">
      <c r="A103" s="25"/>
      <c r="B103" s="30"/>
      <c r="C103" s="18"/>
      <c r="D103" s="23"/>
      <c r="E103" s="12"/>
      <c r="G103" s="9"/>
      <c r="H103" s="9"/>
    </row>
    <row r="104" spans="1:9" ht="13.5" customHeight="1" x14ac:dyDescent="0.25">
      <c r="A104" s="19"/>
      <c r="B104" s="37"/>
      <c r="C104" s="18"/>
      <c r="D104" s="54"/>
      <c r="E104" s="12"/>
      <c r="G104" s="9"/>
      <c r="H104" s="31"/>
    </row>
    <row r="105" spans="1:9" ht="13.9" customHeight="1" x14ac:dyDescent="0.2">
      <c r="A105" s="21"/>
      <c r="B105" s="22"/>
      <c r="C105" s="23"/>
      <c r="D105" s="12"/>
      <c r="E105" s="9"/>
      <c r="G105" s="9"/>
      <c r="H105" s="9"/>
    </row>
    <row r="106" spans="1:9" ht="13.9" customHeight="1" x14ac:dyDescent="0.2">
      <c r="A106" s="21"/>
      <c r="B106" s="17"/>
      <c r="C106" s="23"/>
      <c r="D106" s="12"/>
      <c r="E106" s="9"/>
      <c r="G106" s="9"/>
      <c r="I106" s="4"/>
    </row>
    <row r="107" spans="1:9" ht="15" customHeight="1" x14ac:dyDescent="0.25">
      <c r="A107" s="50"/>
      <c r="B107" s="51"/>
      <c r="C107" s="18"/>
      <c r="D107" s="12"/>
      <c r="G107" s="9"/>
    </row>
    <row r="108" spans="1:9" ht="15.6" customHeight="1" x14ac:dyDescent="0.25">
      <c r="A108" s="49"/>
      <c r="B108" s="37"/>
      <c r="C108" s="18"/>
      <c r="D108" s="9"/>
      <c r="G108" s="31"/>
    </row>
    <row r="109" spans="1:9" ht="14.25" x14ac:dyDescent="0.2">
      <c r="A109" s="47"/>
      <c r="B109" s="53"/>
      <c r="C109" s="23"/>
      <c r="D109" s="9"/>
    </row>
    <row r="110" spans="1:9" ht="15" x14ac:dyDescent="0.2">
      <c r="A110" s="52"/>
      <c r="B110" s="10"/>
      <c r="C110" s="54"/>
    </row>
    <row r="111" spans="1:9" ht="14.45" customHeight="1" x14ac:dyDescent="0.2">
      <c r="A111" s="9"/>
      <c r="B111" s="22"/>
      <c r="C111" s="11"/>
    </row>
    <row r="112" spans="1:9" ht="15.75" x14ac:dyDescent="0.25">
      <c r="A112" s="9"/>
      <c r="B112" s="14"/>
      <c r="C112" s="13"/>
    </row>
    <row r="113" spans="1:3" x14ac:dyDescent="0.2">
      <c r="A113" s="9"/>
      <c r="B113" s="9"/>
      <c r="C113" s="13"/>
    </row>
    <row r="114" spans="1:3" x14ac:dyDescent="0.2">
      <c r="A114" s="9"/>
      <c r="B114" s="9"/>
      <c r="C114" s="9"/>
    </row>
    <row r="115" spans="1:3" x14ac:dyDescent="0.2">
      <c r="A115" s="9"/>
      <c r="C115" s="9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zoomScale="112" zoomScaleNormal="112" workbookViewId="0">
      <selection activeCell="L14" sqref="L14"/>
    </sheetView>
  </sheetViews>
  <sheetFormatPr defaultRowHeight="12.75" x14ac:dyDescent="0.2"/>
  <cols>
    <col min="1" max="1" width="7.7109375" customWidth="1"/>
    <col min="2" max="2" width="49.140625" customWidth="1"/>
    <col min="3" max="3" width="11.85546875" customWidth="1"/>
    <col min="4" max="4" width="9.570312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239</v>
      </c>
      <c r="C2" s="6"/>
      <c r="D2" s="6"/>
      <c r="E2" s="6"/>
      <c r="F2" s="6"/>
    </row>
    <row r="3" spans="1:11" ht="15.75" x14ac:dyDescent="0.25">
      <c r="A3" s="6"/>
      <c r="B3" s="6" t="s">
        <v>13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90" t="s">
        <v>91</v>
      </c>
      <c r="B5" s="190"/>
      <c r="C5" s="190"/>
      <c r="D5" s="190"/>
      <c r="E5" s="190"/>
      <c r="F5" s="190"/>
    </row>
    <row r="6" spans="1:11" ht="15.75" x14ac:dyDescent="0.25">
      <c r="A6" s="87"/>
      <c r="B6" s="87" t="s">
        <v>92</v>
      </c>
      <c r="C6" s="87"/>
      <c r="D6" s="87"/>
      <c r="E6" s="87"/>
      <c r="F6" s="87"/>
    </row>
    <row r="7" spans="1:11" ht="14.25" customHeight="1" x14ac:dyDescent="0.25">
      <c r="A7" s="87"/>
      <c r="B7" s="87"/>
      <c r="C7" s="87"/>
      <c r="D7" s="87"/>
      <c r="E7" s="87"/>
      <c r="F7" s="87"/>
    </row>
    <row r="8" spans="1:11" ht="15" customHeight="1" x14ac:dyDescent="0.25">
      <c r="A8" s="6"/>
      <c r="B8" s="6"/>
      <c r="C8" s="6"/>
      <c r="D8" s="6"/>
      <c r="E8" s="101"/>
      <c r="F8" s="100" t="s">
        <v>56</v>
      </c>
    </row>
    <row r="9" spans="1:11" ht="15.75" customHeight="1" x14ac:dyDescent="0.25">
      <c r="A9" s="191" t="s">
        <v>5</v>
      </c>
      <c r="B9" s="191" t="s">
        <v>8</v>
      </c>
      <c r="C9" s="191" t="s">
        <v>0</v>
      </c>
      <c r="D9" s="66"/>
      <c r="E9" s="67" t="s">
        <v>1</v>
      </c>
      <c r="F9" s="68"/>
    </row>
    <row r="10" spans="1:11" ht="15.6" customHeight="1" x14ac:dyDescent="0.25">
      <c r="A10" s="192"/>
      <c r="B10" s="192"/>
      <c r="C10" s="192"/>
      <c r="D10" s="194" t="s">
        <v>6</v>
      </c>
      <c r="E10" s="195"/>
      <c r="F10" s="191" t="s">
        <v>4</v>
      </c>
    </row>
    <row r="11" spans="1:11" ht="11.25" customHeight="1" x14ac:dyDescent="0.2">
      <c r="A11" s="192"/>
      <c r="B11" s="192"/>
      <c r="C11" s="192"/>
      <c r="D11" s="191" t="s">
        <v>2</v>
      </c>
      <c r="E11" s="191" t="s">
        <v>7</v>
      </c>
      <c r="F11" s="192"/>
      <c r="I11" s="60"/>
    </row>
    <row r="12" spans="1:11" x14ac:dyDescent="0.2">
      <c r="A12" s="192"/>
      <c r="B12" s="192"/>
      <c r="C12" s="192"/>
      <c r="D12" s="192"/>
      <c r="E12" s="192"/>
      <c r="F12" s="192"/>
      <c r="H12" s="60"/>
      <c r="I12" s="60"/>
      <c r="J12" s="60"/>
      <c r="K12" s="60"/>
    </row>
    <row r="13" spans="1:11" ht="37.15" customHeight="1" x14ac:dyDescent="0.2">
      <c r="A13" s="193"/>
      <c r="B13" s="193"/>
      <c r="C13" s="193"/>
      <c r="D13" s="193"/>
      <c r="E13" s="193"/>
      <c r="F13" s="193"/>
      <c r="H13" s="60"/>
      <c r="I13" s="59"/>
      <c r="J13" s="60"/>
      <c r="K13" s="60"/>
    </row>
    <row r="14" spans="1:11" ht="11.45" customHeight="1" x14ac:dyDescent="0.2">
      <c r="A14" s="94">
        <v>1</v>
      </c>
      <c r="B14" s="94">
        <v>2</v>
      </c>
      <c r="C14" s="94">
        <v>3</v>
      </c>
      <c r="D14" s="94">
        <v>4</v>
      </c>
      <c r="E14" s="94">
        <v>5</v>
      </c>
      <c r="F14" s="94">
        <v>6</v>
      </c>
      <c r="H14" s="58"/>
      <c r="I14" s="59"/>
      <c r="J14" s="60"/>
      <c r="K14" s="60"/>
    </row>
    <row r="15" spans="1:11" ht="31.5" x14ac:dyDescent="0.2">
      <c r="A15" s="78" t="s">
        <v>10</v>
      </c>
      <c r="B15" s="8" t="s">
        <v>121</v>
      </c>
      <c r="C15" s="157">
        <f>D15+F15</f>
        <v>-11.55</v>
      </c>
      <c r="D15" s="157">
        <f>D16</f>
        <v>-11.55</v>
      </c>
      <c r="E15" s="65">
        <f t="shared" ref="E15:F15" si="0">E16</f>
        <v>-6.6</v>
      </c>
      <c r="F15" s="65">
        <f t="shared" si="0"/>
        <v>0</v>
      </c>
      <c r="H15" s="58"/>
      <c r="I15" s="59"/>
      <c r="K15" s="60"/>
    </row>
    <row r="16" spans="1:11" ht="15.75" x14ac:dyDescent="0.2">
      <c r="A16" s="109" t="s">
        <v>52</v>
      </c>
      <c r="B16" s="120" t="s">
        <v>57</v>
      </c>
      <c r="C16" s="156">
        <f t="shared" ref="C16:C17" si="1">D16+F16</f>
        <v>-11.55</v>
      </c>
      <c r="D16" s="156">
        <f>D17</f>
        <v>-11.55</v>
      </c>
      <c r="E16" s="75">
        <f t="shared" ref="E16:F16" si="2">E17</f>
        <v>-6.6</v>
      </c>
      <c r="F16" s="75">
        <f t="shared" si="2"/>
        <v>0</v>
      </c>
      <c r="H16" s="58"/>
      <c r="I16" s="59"/>
      <c r="K16" s="60"/>
    </row>
    <row r="17" spans="1:9" ht="31.5" x14ac:dyDescent="0.2">
      <c r="A17" s="94" t="s">
        <v>146</v>
      </c>
      <c r="B17" s="160" t="s">
        <v>122</v>
      </c>
      <c r="C17" s="161">
        <f t="shared" si="1"/>
        <v>-11.55</v>
      </c>
      <c r="D17" s="161">
        <v>-11.55</v>
      </c>
      <c r="E17" s="69">
        <v>-6.6</v>
      </c>
      <c r="F17" s="69"/>
      <c r="H17" s="58"/>
      <c r="I17" s="59"/>
    </row>
    <row r="18" spans="1:9" ht="15.75" x14ac:dyDescent="0.2">
      <c r="A18" s="78" t="s">
        <v>22</v>
      </c>
      <c r="B18" s="8" t="s">
        <v>12</v>
      </c>
      <c r="C18" s="137">
        <f>D18+F18</f>
        <v>150.23099999999999</v>
      </c>
      <c r="D18" s="137">
        <f>D19+D25+D36+D40+D42+D44+D46+D53+D34+D51</f>
        <v>84.489999999999981</v>
      </c>
      <c r="E18" s="137">
        <f>E19+E25+E36+E40+E42+E44+E46+E53+E34+E51</f>
        <v>74.900000000000006</v>
      </c>
      <c r="F18" s="137">
        <f>F19+F25+F36+F40+F42+F44+F46+F53+F34+F51</f>
        <v>65.741</v>
      </c>
      <c r="G18" s="60"/>
      <c r="H18" s="58"/>
      <c r="I18" s="59"/>
    </row>
    <row r="19" spans="1:9" ht="15.75" x14ac:dyDescent="0.2">
      <c r="A19" s="109" t="s">
        <v>23</v>
      </c>
      <c r="B19" s="120" t="s">
        <v>57</v>
      </c>
      <c r="C19" s="127">
        <f t="shared" ref="C19:C114" si="3">D19+F19</f>
        <v>44.341999999999999</v>
      </c>
      <c r="D19" s="127">
        <f>D20+D21+D22+D24</f>
        <v>64.341999999999999</v>
      </c>
      <c r="E19" s="127">
        <f t="shared" ref="E19:F19" si="4">E20+E21+E22+E24</f>
        <v>46.091999999999999</v>
      </c>
      <c r="F19" s="75">
        <f t="shared" si="4"/>
        <v>-20</v>
      </c>
      <c r="G19" s="60"/>
      <c r="H19" s="58"/>
      <c r="I19" s="59"/>
    </row>
    <row r="20" spans="1:9" ht="15.75" x14ac:dyDescent="0.25">
      <c r="A20" s="111" t="s">
        <v>24</v>
      </c>
      <c r="B20" s="76" t="s">
        <v>106</v>
      </c>
      <c r="C20" s="69">
        <f>D20+F20</f>
        <v>39.1</v>
      </c>
      <c r="D20" s="69">
        <v>39.1</v>
      </c>
      <c r="E20" s="69">
        <v>39.1</v>
      </c>
      <c r="F20" s="69"/>
      <c r="G20" s="60"/>
      <c r="H20" s="58"/>
    </row>
    <row r="21" spans="1:9" ht="15.75" x14ac:dyDescent="0.25">
      <c r="A21" s="111" t="s">
        <v>148</v>
      </c>
      <c r="B21" s="167" t="s">
        <v>116</v>
      </c>
      <c r="C21" s="69">
        <f>D21+F21</f>
        <v>2.5</v>
      </c>
      <c r="D21" s="69">
        <v>22.5</v>
      </c>
      <c r="E21" s="69"/>
      <c r="F21" s="69">
        <v>-20</v>
      </c>
      <c r="G21" s="71"/>
      <c r="H21" s="58"/>
    </row>
    <row r="22" spans="1:9" ht="31.5" x14ac:dyDescent="0.25">
      <c r="A22" s="111" t="s">
        <v>149</v>
      </c>
      <c r="B22" s="64" t="s">
        <v>61</v>
      </c>
      <c r="C22" s="69">
        <f t="shared" ref="C22:C24" si="5">D22+F22</f>
        <v>0</v>
      </c>
      <c r="D22" s="69">
        <f>D23</f>
        <v>0</v>
      </c>
      <c r="E22" s="161">
        <f t="shared" ref="E22:F22" si="6">E23</f>
        <v>4.8899999999999997</v>
      </c>
      <c r="F22" s="69">
        <f t="shared" si="6"/>
        <v>0</v>
      </c>
      <c r="G22" s="71"/>
      <c r="H22" s="58"/>
    </row>
    <row r="23" spans="1:9" ht="15.75" x14ac:dyDescent="0.25">
      <c r="A23" s="111" t="s">
        <v>150</v>
      </c>
      <c r="B23" s="64" t="s">
        <v>126</v>
      </c>
      <c r="C23" s="69">
        <f t="shared" si="5"/>
        <v>0</v>
      </c>
      <c r="D23" s="69"/>
      <c r="E23" s="161">
        <v>4.8899999999999997</v>
      </c>
      <c r="F23" s="69"/>
      <c r="G23" s="71"/>
      <c r="H23" s="58"/>
    </row>
    <row r="24" spans="1:9" ht="50.25" customHeight="1" x14ac:dyDescent="0.25">
      <c r="A24" s="111" t="s">
        <v>237</v>
      </c>
      <c r="B24" s="64" t="s">
        <v>236</v>
      </c>
      <c r="C24" s="114">
        <f t="shared" si="5"/>
        <v>2.742</v>
      </c>
      <c r="D24" s="114">
        <v>2.742</v>
      </c>
      <c r="E24" s="114">
        <v>2.1019999999999999</v>
      </c>
      <c r="F24" s="69"/>
      <c r="G24" s="71"/>
      <c r="H24" s="58"/>
    </row>
    <row r="25" spans="1:9" ht="15.75" x14ac:dyDescent="0.2">
      <c r="A25" s="109" t="s">
        <v>151</v>
      </c>
      <c r="B25" s="110" t="s">
        <v>30</v>
      </c>
      <c r="C25" s="108">
        <f t="shared" si="3"/>
        <v>87.100000000000009</v>
      </c>
      <c r="D25" s="108">
        <f>D26+D33</f>
        <v>79.990000000000009</v>
      </c>
      <c r="E25" s="108">
        <f t="shared" ref="E25:F25" si="7">E26+E33</f>
        <v>26</v>
      </c>
      <c r="F25" s="153">
        <f t="shared" si="7"/>
        <v>7.11</v>
      </c>
      <c r="G25" s="60"/>
      <c r="H25" s="58"/>
    </row>
    <row r="26" spans="1:9" ht="15.75" x14ac:dyDescent="0.25">
      <c r="A26" s="111" t="s">
        <v>152</v>
      </c>
      <c r="B26" s="64" t="s">
        <v>31</v>
      </c>
      <c r="C26" s="105">
        <f t="shared" si="3"/>
        <v>85.100000000000009</v>
      </c>
      <c r="D26" s="105">
        <f>D27+D28+D29+D30+D31+D32</f>
        <v>79.990000000000009</v>
      </c>
      <c r="E26" s="105">
        <f t="shared" ref="E26:F26" si="8">E27+E28+E29+E30+E31+E32</f>
        <v>26</v>
      </c>
      <c r="F26" s="151">
        <f t="shared" si="8"/>
        <v>5.1100000000000003</v>
      </c>
      <c r="G26" s="60"/>
      <c r="H26" s="58"/>
      <c r="I26" s="59"/>
    </row>
    <row r="27" spans="1:9" ht="15.75" x14ac:dyDescent="0.25">
      <c r="A27" s="111" t="s">
        <v>153</v>
      </c>
      <c r="B27" s="112" t="s">
        <v>105</v>
      </c>
      <c r="C27" s="105">
        <f t="shared" si="3"/>
        <v>9.8999999999999986</v>
      </c>
      <c r="D27" s="151">
        <v>8.2899999999999991</v>
      </c>
      <c r="E27" s="105">
        <v>7.8</v>
      </c>
      <c r="F27" s="151">
        <v>1.61</v>
      </c>
      <c r="G27" s="71"/>
      <c r="H27" s="58"/>
      <c r="I27" s="59"/>
    </row>
    <row r="28" spans="1:9" ht="15.75" x14ac:dyDescent="0.25">
      <c r="A28" s="111" t="s">
        <v>154</v>
      </c>
      <c r="B28" s="141" t="s">
        <v>107</v>
      </c>
      <c r="C28" s="105">
        <f t="shared" si="3"/>
        <v>48.1</v>
      </c>
      <c r="D28" s="105">
        <v>48.1</v>
      </c>
      <c r="E28" s="105">
        <v>4.7</v>
      </c>
      <c r="F28" s="105"/>
      <c r="G28" s="143"/>
      <c r="H28" s="143"/>
      <c r="I28" s="181"/>
    </row>
    <row r="29" spans="1:9" ht="15.75" x14ac:dyDescent="0.25">
      <c r="A29" s="111" t="s">
        <v>155</v>
      </c>
      <c r="B29" s="141" t="s">
        <v>108</v>
      </c>
      <c r="C29" s="105">
        <f t="shared" si="3"/>
        <v>18.100000000000001</v>
      </c>
      <c r="D29" s="105">
        <v>18.100000000000001</v>
      </c>
      <c r="E29" s="105">
        <v>14</v>
      </c>
      <c r="F29" s="105"/>
      <c r="G29" s="142"/>
      <c r="H29" s="142"/>
      <c r="I29" s="59"/>
    </row>
    <row r="30" spans="1:9" ht="15.75" x14ac:dyDescent="0.25">
      <c r="A30" s="111" t="s">
        <v>156</v>
      </c>
      <c r="B30" s="141" t="s">
        <v>109</v>
      </c>
      <c r="C30" s="105">
        <f t="shared" si="3"/>
        <v>9.1999999999999993</v>
      </c>
      <c r="D30" s="105">
        <v>9.1999999999999993</v>
      </c>
      <c r="E30" s="105">
        <v>7.2</v>
      </c>
      <c r="F30" s="105"/>
      <c r="G30" s="71"/>
      <c r="H30" s="95"/>
      <c r="I30" s="59"/>
    </row>
    <row r="31" spans="1:9" ht="15.75" x14ac:dyDescent="0.25">
      <c r="A31" s="111" t="s">
        <v>157</v>
      </c>
      <c r="B31" s="141" t="s">
        <v>110</v>
      </c>
      <c r="C31" s="105">
        <f t="shared" si="3"/>
        <v>0.8</v>
      </c>
      <c r="D31" s="105">
        <v>0.8</v>
      </c>
      <c r="E31" s="105">
        <v>0.8</v>
      </c>
      <c r="F31" s="105"/>
      <c r="G31" s="71"/>
      <c r="H31" s="95"/>
      <c r="I31" s="59"/>
    </row>
    <row r="32" spans="1:9" ht="15.75" x14ac:dyDescent="0.25">
      <c r="A32" s="111" t="s">
        <v>158</v>
      </c>
      <c r="B32" s="112" t="s">
        <v>111</v>
      </c>
      <c r="C32" s="105">
        <f t="shared" si="3"/>
        <v>-1</v>
      </c>
      <c r="D32" s="105">
        <v>-4.5</v>
      </c>
      <c r="E32" s="105">
        <v>-8.5</v>
      </c>
      <c r="F32" s="105">
        <v>3.5</v>
      </c>
      <c r="G32" s="71"/>
      <c r="H32" s="95"/>
      <c r="I32" s="59"/>
    </row>
    <row r="33" spans="1:10" ht="15.75" x14ac:dyDescent="0.25">
      <c r="A33" s="111" t="s">
        <v>159</v>
      </c>
      <c r="B33" s="64" t="s">
        <v>116</v>
      </c>
      <c r="C33" s="105">
        <f t="shared" si="3"/>
        <v>2</v>
      </c>
      <c r="D33" s="105"/>
      <c r="E33" s="105"/>
      <c r="F33" s="105">
        <v>2</v>
      </c>
      <c r="G33" s="71"/>
      <c r="H33" s="95"/>
      <c r="I33" s="59"/>
    </row>
    <row r="34" spans="1:10" ht="15.75" x14ac:dyDescent="0.25">
      <c r="A34" s="109" t="s">
        <v>160</v>
      </c>
      <c r="B34" s="150" t="s">
        <v>118</v>
      </c>
      <c r="C34" s="108">
        <f t="shared" si="3"/>
        <v>1.9</v>
      </c>
      <c r="D34" s="108">
        <f>D35</f>
        <v>1.9</v>
      </c>
      <c r="E34" s="108">
        <f>E35</f>
        <v>0</v>
      </c>
      <c r="F34" s="108">
        <f>F35</f>
        <v>0</v>
      </c>
      <c r="G34" s="71"/>
      <c r="H34" s="95"/>
    </row>
    <row r="35" spans="1:10" ht="15.75" x14ac:dyDescent="0.25">
      <c r="A35" s="111" t="s">
        <v>161</v>
      </c>
      <c r="B35" s="76" t="s">
        <v>129</v>
      </c>
      <c r="C35" s="105">
        <f t="shared" si="3"/>
        <v>1.9</v>
      </c>
      <c r="D35" s="105">
        <v>1.9</v>
      </c>
      <c r="E35" s="113"/>
      <c r="F35" s="105"/>
      <c r="G35" s="71"/>
      <c r="H35" s="95"/>
    </row>
    <row r="36" spans="1:10" ht="31.5" x14ac:dyDescent="0.2">
      <c r="A36" s="109" t="s">
        <v>162</v>
      </c>
      <c r="B36" s="110" t="s">
        <v>33</v>
      </c>
      <c r="C36" s="155">
        <f t="shared" si="3"/>
        <v>143.88899999999998</v>
      </c>
      <c r="D36" s="108">
        <f>D37+D39</f>
        <v>2.1</v>
      </c>
      <c r="E36" s="108">
        <f t="shared" ref="E36:F36" si="9">E37+E39</f>
        <v>-5.0999999999999996</v>
      </c>
      <c r="F36" s="155">
        <f t="shared" si="9"/>
        <v>141.78899999999999</v>
      </c>
      <c r="G36" s="60"/>
      <c r="H36" s="95"/>
    </row>
    <row r="37" spans="1:10" ht="31.5" x14ac:dyDescent="0.25">
      <c r="A37" s="111" t="s">
        <v>163</v>
      </c>
      <c r="B37" s="64" t="s">
        <v>59</v>
      </c>
      <c r="C37" s="105">
        <f t="shared" si="3"/>
        <v>308</v>
      </c>
      <c r="D37" s="105">
        <f>D38</f>
        <v>0</v>
      </c>
      <c r="E37" s="105">
        <f t="shared" ref="E37:F37" si="10">E38</f>
        <v>0</v>
      </c>
      <c r="F37" s="105">
        <f t="shared" si="10"/>
        <v>308</v>
      </c>
      <c r="G37" s="95"/>
      <c r="H37" s="58"/>
    </row>
    <row r="38" spans="1:10" ht="47.25" x14ac:dyDescent="0.25">
      <c r="A38" s="111" t="s">
        <v>164</v>
      </c>
      <c r="B38" s="76" t="s">
        <v>58</v>
      </c>
      <c r="C38" s="105">
        <f t="shared" si="3"/>
        <v>308</v>
      </c>
      <c r="D38" s="105"/>
      <c r="E38" s="105"/>
      <c r="F38" s="105">
        <v>308</v>
      </c>
      <c r="G38" s="95"/>
      <c r="H38" s="58"/>
    </row>
    <row r="39" spans="1:10" ht="15.75" x14ac:dyDescent="0.25">
      <c r="A39" s="111" t="s">
        <v>165</v>
      </c>
      <c r="B39" s="76" t="s">
        <v>19</v>
      </c>
      <c r="C39" s="172">
        <f t="shared" si="3"/>
        <v>-164.11100000000002</v>
      </c>
      <c r="D39" s="105">
        <v>2.1</v>
      </c>
      <c r="E39" s="105">
        <v>-5.0999999999999996</v>
      </c>
      <c r="F39" s="172">
        <v>-166.21100000000001</v>
      </c>
      <c r="G39" s="95"/>
      <c r="H39" s="58"/>
    </row>
    <row r="40" spans="1:10" ht="15.75" x14ac:dyDescent="0.25">
      <c r="A40" s="109" t="s">
        <v>166</v>
      </c>
      <c r="B40" s="135" t="s">
        <v>112</v>
      </c>
      <c r="C40" s="108">
        <f t="shared" si="3"/>
        <v>-105.7</v>
      </c>
      <c r="D40" s="108">
        <f>D41</f>
        <v>-80</v>
      </c>
      <c r="E40" s="108">
        <f t="shared" ref="E40:F40" si="11">E41</f>
        <v>0</v>
      </c>
      <c r="F40" s="108">
        <f t="shared" si="11"/>
        <v>-25.7</v>
      </c>
      <c r="G40" s="95"/>
      <c r="H40" s="58"/>
    </row>
    <row r="41" spans="1:10" ht="15.75" x14ac:dyDescent="0.25">
      <c r="A41" s="111" t="s">
        <v>167</v>
      </c>
      <c r="B41" s="76" t="s">
        <v>19</v>
      </c>
      <c r="C41" s="105">
        <f t="shared" si="3"/>
        <v>-105.7</v>
      </c>
      <c r="D41" s="105">
        <v>-80</v>
      </c>
      <c r="E41" s="105"/>
      <c r="F41" s="105">
        <v>-25.7</v>
      </c>
      <c r="G41" s="95"/>
      <c r="H41" s="58"/>
      <c r="J41" s="119"/>
    </row>
    <row r="42" spans="1:10" ht="15.75" x14ac:dyDescent="0.2">
      <c r="A42" s="109" t="s">
        <v>168</v>
      </c>
      <c r="B42" s="88" t="s">
        <v>25</v>
      </c>
      <c r="C42" s="108">
        <f t="shared" si="3"/>
        <v>6.2999999999999989</v>
      </c>
      <c r="D42" s="108">
        <f>D43</f>
        <v>22.2</v>
      </c>
      <c r="E42" s="108">
        <f t="shared" ref="E42:F42" si="12">E43</f>
        <v>0</v>
      </c>
      <c r="F42" s="108">
        <f t="shared" si="12"/>
        <v>-15.9</v>
      </c>
      <c r="G42" s="95"/>
      <c r="H42" s="58"/>
    </row>
    <row r="43" spans="1:10" ht="15.75" x14ac:dyDescent="0.25">
      <c r="A43" s="111" t="s">
        <v>169</v>
      </c>
      <c r="B43" s="76" t="s">
        <v>19</v>
      </c>
      <c r="C43" s="105">
        <f t="shared" si="3"/>
        <v>6.2999999999999989</v>
      </c>
      <c r="D43" s="105">
        <v>22.2</v>
      </c>
      <c r="E43" s="105"/>
      <c r="F43" s="105">
        <v>-15.9</v>
      </c>
      <c r="G43" s="95"/>
      <c r="H43" s="152"/>
      <c r="I43" s="119"/>
      <c r="J43" s="1"/>
    </row>
    <row r="44" spans="1:10" ht="15.75" x14ac:dyDescent="0.25">
      <c r="A44" s="109" t="s">
        <v>170</v>
      </c>
      <c r="B44" s="135" t="s">
        <v>9</v>
      </c>
      <c r="C44" s="108">
        <f t="shared" si="3"/>
        <v>0</v>
      </c>
      <c r="D44" s="108">
        <f>D45</f>
        <v>-4.4000000000000004</v>
      </c>
      <c r="E44" s="108">
        <f t="shared" ref="E44:F44" si="13">E45</f>
        <v>0</v>
      </c>
      <c r="F44" s="108">
        <f t="shared" si="13"/>
        <v>4.4000000000000004</v>
      </c>
      <c r="G44" s="95"/>
      <c r="H44" s="58"/>
    </row>
    <row r="45" spans="1:10" ht="15.75" x14ac:dyDescent="0.25">
      <c r="A45" s="111" t="s">
        <v>171</v>
      </c>
      <c r="B45" s="76" t="s">
        <v>19</v>
      </c>
      <c r="C45" s="105">
        <f t="shared" si="3"/>
        <v>0</v>
      </c>
      <c r="D45" s="105">
        <v>-4.4000000000000004</v>
      </c>
      <c r="E45" s="105"/>
      <c r="F45" s="105">
        <v>4.4000000000000004</v>
      </c>
      <c r="G45" s="95"/>
      <c r="H45" s="58"/>
    </row>
    <row r="46" spans="1:10" ht="15.75" x14ac:dyDescent="0.2">
      <c r="A46" s="80" t="s">
        <v>172</v>
      </c>
      <c r="B46" s="88" t="s">
        <v>60</v>
      </c>
      <c r="C46" s="75">
        <f t="shared" si="3"/>
        <v>15.300000000000002</v>
      </c>
      <c r="D46" s="75">
        <f>D47</f>
        <v>15.300000000000002</v>
      </c>
      <c r="E46" s="127">
        <f t="shared" ref="E46:F46" si="14">E47</f>
        <v>7.9080000000000004</v>
      </c>
      <c r="F46" s="75">
        <f t="shared" si="14"/>
        <v>0</v>
      </c>
      <c r="G46" s="71"/>
      <c r="H46" s="102"/>
    </row>
    <row r="47" spans="1:10" ht="31.5" x14ac:dyDescent="0.25">
      <c r="A47" s="85" t="s">
        <v>173</v>
      </c>
      <c r="B47" s="64" t="s">
        <v>61</v>
      </c>
      <c r="C47" s="69">
        <f>D47+F47</f>
        <v>15.300000000000002</v>
      </c>
      <c r="D47" s="69">
        <f>D48+D49+D50</f>
        <v>15.300000000000002</v>
      </c>
      <c r="E47" s="114">
        <f t="shared" ref="E47:F47" si="15">E48+E49+E50</f>
        <v>7.9080000000000004</v>
      </c>
      <c r="F47" s="69">
        <f t="shared" si="15"/>
        <v>0</v>
      </c>
      <c r="G47" s="71"/>
      <c r="H47" s="58"/>
    </row>
    <row r="48" spans="1:10" ht="31.5" x14ac:dyDescent="0.25">
      <c r="A48" s="85" t="s">
        <v>174</v>
      </c>
      <c r="B48" s="64" t="s">
        <v>70</v>
      </c>
      <c r="C48" s="69">
        <f>D48+F48</f>
        <v>18.600000000000001</v>
      </c>
      <c r="D48" s="69">
        <v>18.600000000000001</v>
      </c>
      <c r="E48" s="114">
        <v>0.35699999999999998</v>
      </c>
      <c r="F48" s="69"/>
      <c r="G48" s="71"/>
      <c r="H48" s="58"/>
      <c r="J48" s="60"/>
    </row>
    <row r="49" spans="1:10" ht="15.75" x14ac:dyDescent="0.25">
      <c r="A49" s="85" t="s">
        <v>175</v>
      </c>
      <c r="B49" s="64" t="s">
        <v>65</v>
      </c>
      <c r="C49" s="69">
        <f>D49+F49</f>
        <v>-13.7</v>
      </c>
      <c r="D49" s="69">
        <v>-13.7</v>
      </c>
      <c r="E49" s="114">
        <v>-0.42</v>
      </c>
      <c r="F49" s="69"/>
      <c r="G49" s="102"/>
      <c r="H49" s="58"/>
      <c r="J49" s="60"/>
    </row>
    <row r="50" spans="1:10" ht="15.75" x14ac:dyDescent="0.25">
      <c r="A50" s="85" t="s">
        <v>176</v>
      </c>
      <c r="B50" s="64" t="s">
        <v>66</v>
      </c>
      <c r="C50" s="69">
        <f t="shared" ref="C50:C113" si="16">D50+F50</f>
        <v>10.4</v>
      </c>
      <c r="D50" s="69">
        <v>10.4</v>
      </c>
      <c r="E50" s="114">
        <v>7.9710000000000001</v>
      </c>
      <c r="F50" s="69"/>
      <c r="G50" s="102"/>
      <c r="H50" s="58"/>
      <c r="J50" s="60"/>
    </row>
    <row r="51" spans="1:10" ht="15.75" x14ac:dyDescent="0.25">
      <c r="A51" s="176" t="s">
        <v>177</v>
      </c>
      <c r="B51" s="166" t="s">
        <v>123</v>
      </c>
      <c r="C51" s="75">
        <f t="shared" si="16"/>
        <v>1.1000000000000001</v>
      </c>
      <c r="D51" s="75">
        <f>D52</f>
        <v>1.1000000000000001</v>
      </c>
      <c r="E51" s="75">
        <f t="shared" ref="E51:F51" si="17">E52</f>
        <v>0</v>
      </c>
      <c r="F51" s="75">
        <f t="shared" si="17"/>
        <v>0</v>
      </c>
      <c r="G51" s="102"/>
      <c r="H51" s="58"/>
      <c r="J51" s="60"/>
    </row>
    <row r="52" spans="1:10" ht="15.75" x14ac:dyDescent="0.25">
      <c r="A52" s="85" t="s">
        <v>178</v>
      </c>
      <c r="B52" s="76" t="s">
        <v>19</v>
      </c>
      <c r="C52" s="69">
        <f t="shared" si="16"/>
        <v>1.1000000000000001</v>
      </c>
      <c r="D52" s="69">
        <v>1.1000000000000001</v>
      </c>
      <c r="E52" s="154"/>
      <c r="F52" s="69"/>
      <c r="G52" s="102"/>
      <c r="H52" s="58"/>
      <c r="J52" s="60"/>
    </row>
    <row r="53" spans="1:10" ht="31.5" x14ac:dyDescent="0.2">
      <c r="A53" s="80" t="s">
        <v>179</v>
      </c>
      <c r="B53" s="88" t="s">
        <v>117</v>
      </c>
      <c r="C53" s="75">
        <f t="shared" si="16"/>
        <v>-44</v>
      </c>
      <c r="D53" s="127">
        <f>D54</f>
        <v>-18.042000000000002</v>
      </c>
      <c r="E53" s="75">
        <f t="shared" ref="E53:F53" si="18">E54</f>
        <v>0</v>
      </c>
      <c r="F53" s="127">
        <f t="shared" si="18"/>
        <v>-25.957999999999998</v>
      </c>
      <c r="G53" s="102"/>
      <c r="H53" s="58"/>
      <c r="J53" s="60"/>
    </row>
    <row r="54" spans="1:10" ht="15.75" x14ac:dyDescent="0.25">
      <c r="A54" s="85" t="s">
        <v>180</v>
      </c>
      <c r="B54" s="76" t="s">
        <v>19</v>
      </c>
      <c r="C54" s="69">
        <f t="shared" si="16"/>
        <v>-44</v>
      </c>
      <c r="D54" s="114">
        <v>-18.042000000000002</v>
      </c>
      <c r="E54" s="114"/>
      <c r="F54" s="114">
        <v>-25.957999999999998</v>
      </c>
      <c r="G54" s="102"/>
      <c r="H54" s="58"/>
      <c r="J54" s="60"/>
    </row>
    <row r="55" spans="1:10" ht="31.5" x14ac:dyDescent="0.25">
      <c r="A55" s="78" t="s">
        <v>53</v>
      </c>
      <c r="B55" s="89" t="s">
        <v>103</v>
      </c>
      <c r="C55" s="65">
        <f t="shared" si="16"/>
        <v>8.6999999999999993</v>
      </c>
      <c r="D55" s="65">
        <f>D56</f>
        <v>8.6999999999999993</v>
      </c>
      <c r="E55" s="137">
        <f t="shared" ref="E55:F55" si="19">E56</f>
        <v>9.5649999999999995</v>
      </c>
      <c r="F55" s="65">
        <f t="shared" si="19"/>
        <v>0</v>
      </c>
      <c r="G55" s="102"/>
      <c r="H55" s="58"/>
      <c r="J55" s="60"/>
    </row>
    <row r="56" spans="1:10" ht="15.75" x14ac:dyDescent="0.25">
      <c r="A56" s="178" t="s">
        <v>181</v>
      </c>
      <c r="B56" s="136" t="s">
        <v>104</v>
      </c>
      <c r="C56" s="75">
        <f t="shared" si="16"/>
        <v>8.6999999999999993</v>
      </c>
      <c r="D56" s="75">
        <f>D59+D57</f>
        <v>8.6999999999999993</v>
      </c>
      <c r="E56" s="127">
        <f t="shared" ref="E56:F56" si="20">E59+E57</f>
        <v>9.5649999999999995</v>
      </c>
      <c r="F56" s="75">
        <f t="shared" si="20"/>
        <v>0</v>
      </c>
      <c r="G56" s="102"/>
      <c r="H56" s="58"/>
      <c r="J56" s="60"/>
    </row>
    <row r="57" spans="1:10" ht="31.5" x14ac:dyDescent="0.25">
      <c r="A57" s="86" t="s">
        <v>182</v>
      </c>
      <c r="B57" s="64" t="s">
        <v>61</v>
      </c>
      <c r="C57" s="69">
        <f t="shared" si="16"/>
        <v>0</v>
      </c>
      <c r="D57" s="69">
        <f>D58</f>
        <v>0</v>
      </c>
      <c r="E57" s="114">
        <f t="shared" ref="E57:F57" si="21">E58</f>
        <v>2.7650000000000001</v>
      </c>
      <c r="F57" s="69">
        <f t="shared" si="21"/>
        <v>0</v>
      </c>
      <c r="G57" s="102"/>
      <c r="H57" s="58"/>
      <c r="I57" s="60"/>
      <c r="J57" s="60"/>
    </row>
    <row r="58" spans="1:10" ht="15.75" x14ac:dyDescent="0.25">
      <c r="A58" s="179" t="s">
        <v>183</v>
      </c>
      <c r="B58" s="64" t="s">
        <v>120</v>
      </c>
      <c r="C58" s="69">
        <f t="shared" si="16"/>
        <v>0</v>
      </c>
      <c r="D58" s="69"/>
      <c r="E58" s="114">
        <v>2.7650000000000001</v>
      </c>
      <c r="F58" s="127"/>
      <c r="G58" s="102"/>
      <c r="H58" s="58"/>
      <c r="I58" s="60"/>
      <c r="J58" s="60"/>
    </row>
    <row r="59" spans="1:10" ht="15.75" x14ac:dyDescent="0.25">
      <c r="A59" s="86" t="s">
        <v>184</v>
      </c>
      <c r="B59" s="76" t="s">
        <v>19</v>
      </c>
      <c r="C59" s="69">
        <f t="shared" si="16"/>
        <v>8.6999999999999993</v>
      </c>
      <c r="D59" s="69">
        <v>8.6999999999999993</v>
      </c>
      <c r="E59" s="69">
        <v>6.8</v>
      </c>
      <c r="F59" s="114"/>
      <c r="G59" s="102"/>
      <c r="H59" s="58"/>
      <c r="I59" s="60"/>
      <c r="J59" s="60"/>
    </row>
    <row r="60" spans="1:10" ht="31.5" x14ac:dyDescent="0.25">
      <c r="A60" s="78" t="s">
        <v>54</v>
      </c>
      <c r="B60" s="89" t="s">
        <v>124</v>
      </c>
      <c r="C60" s="65">
        <f t="shared" si="16"/>
        <v>35</v>
      </c>
      <c r="D60" s="65">
        <f>D61</f>
        <v>0</v>
      </c>
      <c r="E60" s="65">
        <f t="shared" ref="E60:F60" si="22">E61</f>
        <v>0</v>
      </c>
      <c r="F60" s="65">
        <f t="shared" si="22"/>
        <v>35</v>
      </c>
      <c r="G60" s="102"/>
      <c r="H60" s="58"/>
      <c r="I60" s="60"/>
      <c r="J60" s="60"/>
    </row>
    <row r="61" spans="1:10" ht="15.75" x14ac:dyDescent="0.25">
      <c r="A61" s="140" t="s">
        <v>55</v>
      </c>
      <c r="B61" s="110" t="s">
        <v>30</v>
      </c>
      <c r="C61" s="75">
        <f t="shared" si="16"/>
        <v>35</v>
      </c>
      <c r="D61" s="75">
        <f>D62</f>
        <v>0</v>
      </c>
      <c r="E61" s="75">
        <f t="shared" ref="E61:F61" si="23">E62</f>
        <v>0</v>
      </c>
      <c r="F61" s="75">
        <f t="shared" si="23"/>
        <v>35</v>
      </c>
      <c r="G61" s="102"/>
      <c r="H61" s="58"/>
      <c r="I61" s="60"/>
      <c r="J61" s="60"/>
    </row>
    <row r="62" spans="1:10" ht="31.5" x14ac:dyDescent="0.25">
      <c r="A62" s="86" t="s">
        <v>185</v>
      </c>
      <c r="B62" s="76" t="s">
        <v>125</v>
      </c>
      <c r="C62" s="69">
        <f t="shared" si="16"/>
        <v>35</v>
      </c>
      <c r="D62" s="149"/>
      <c r="E62" s="149"/>
      <c r="F62" s="69">
        <v>35</v>
      </c>
      <c r="G62" s="102"/>
      <c r="H62" s="58"/>
      <c r="I62" s="60"/>
      <c r="J62" s="60"/>
    </row>
    <row r="63" spans="1:10" ht="15.75" x14ac:dyDescent="0.25">
      <c r="A63" s="180" t="s">
        <v>186</v>
      </c>
      <c r="B63" s="132" t="s">
        <v>99</v>
      </c>
      <c r="C63" s="137">
        <f t="shared" si="16"/>
        <v>19.132000000000001</v>
      </c>
      <c r="D63" s="137">
        <f>D64</f>
        <v>19.132000000000001</v>
      </c>
      <c r="E63" s="137">
        <f t="shared" ref="E63:F63" si="24">E64</f>
        <v>15.63</v>
      </c>
      <c r="F63" s="65">
        <f t="shared" si="24"/>
        <v>0</v>
      </c>
      <c r="G63" s="102"/>
      <c r="H63" s="58"/>
      <c r="I63" s="60"/>
      <c r="J63" s="60"/>
    </row>
    <row r="64" spans="1:10" ht="15.75" x14ac:dyDescent="0.25">
      <c r="A64" s="140" t="s">
        <v>187</v>
      </c>
      <c r="B64" s="88" t="s">
        <v>25</v>
      </c>
      <c r="C64" s="127">
        <f t="shared" si="16"/>
        <v>19.132000000000001</v>
      </c>
      <c r="D64" s="127">
        <f>D65</f>
        <v>19.132000000000001</v>
      </c>
      <c r="E64" s="127">
        <f t="shared" ref="E64:F64" si="25">E65</f>
        <v>15.63</v>
      </c>
      <c r="F64" s="75">
        <f t="shared" si="25"/>
        <v>0</v>
      </c>
      <c r="G64" s="102"/>
      <c r="H64" s="58"/>
      <c r="I64" s="60"/>
      <c r="J64" s="60"/>
    </row>
    <row r="65" spans="1:10" ht="15.75" x14ac:dyDescent="0.25">
      <c r="A65" s="86" t="s">
        <v>188</v>
      </c>
      <c r="B65" s="76" t="s">
        <v>19</v>
      </c>
      <c r="C65" s="114">
        <f t="shared" si="16"/>
        <v>19.132000000000001</v>
      </c>
      <c r="D65" s="114">
        <v>19.132000000000001</v>
      </c>
      <c r="E65" s="114">
        <v>15.63</v>
      </c>
      <c r="F65" s="114"/>
      <c r="G65" s="102"/>
      <c r="I65" s="60"/>
      <c r="J65" s="60"/>
    </row>
    <row r="66" spans="1:10" ht="15.75" x14ac:dyDescent="0.25">
      <c r="A66" s="180" t="s">
        <v>189</v>
      </c>
      <c r="B66" s="128" t="s">
        <v>26</v>
      </c>
      <c r="C66" s="65">
        <f t="shared" si="16"/>
        <v>26.5</v>
      </c>
      <c r="D66" s="65">
        <f>D67</f>
        <v>26.5</v>
      </c>
      <c r="E66" s="65">
        <f t="shared" ref="E66:F66" si="26">E67</f>
        <v>18</v>
      </c>
      <c r="F66" s="65">
        <f t="shared" si="26"/>
        <v>0</v>
      </c>
      <c r="G66" s="102"/>
      <c r="I66" s="60"/>
      <c r="J66" s="60"/>
    </row>
    <row r="67" spans="1:10" ht="15.75" x14ac:dyDescent="0.25">
      <c r="A67" s="140" t="s">
        <v>190</v>
      </c>
      <c r="B67" s="88" t="s">
        <v>25</v>
      </c>
      <c r="C67" s="75">
        <f t="shared" si="16"/>
        <v>26.5</v>
      </c>
      <c r="D67" s="75">
        <f>D68</f>
        <v>26.5</v>
      </c>
      <c r="E67" s="75">
        <f t="shared" ref="E67:F67" si="27">E68</f>
        <v>18</v>
      </c>
      <c r="F67" s="75">
        <f t="shared" si="27"/>
        <v>0</v>
      </c>
      <c r="G67" s="102"/>
      <c r="I67" s="60"/>
      <c r="J67" s="60"/>
    </row>
    <row r="68" spans="1:10" ht="15.75" x14ac:dyDescent="0.25">
      <c r="A68" s="86" t="s">
        <v>191</v>
      </c>
      <c r="B68" s="76" t="s">
        <v>19</v>
      </c>
      <c r="C68" s="69">
        <f t="shared" si="16"/>
        <v>26.5</v>
      </c>
      <c r="D68" s="69">
        <v>26.5</v>
      </c>
      <c r="E68" s="69">
        <v>18</v>
      </c>
      <c r="F68" s="114"/>
      <c r="G68" s="102"/>
      <c r="I68" s="60"/>
      <c r="J68" s="60"/>
    </row>
    <row r="69" spans="1:10" ht="15.75" x14ac:dyDescent="0.25">
      <c r="A69" s="78" t="s">
        <v>192</v>
      </c>
      <c r="B69" s="115" t="s">
        <v>98</v>
      </c>
      <c r="C69" s="137">
        <f t="shared" si="16"/>
        <v>1.37</v>
      </c>
      <c r="D69" s="137">
        <f>D70</f>
        <v>-0.13</v>
      </c>
      <c r="E69" s="137">
        <f t="shared" ref="E69:F70" si="28">E70</f>
        <v>1.2529999999999999</v>
      </c>
      <c r="F69" s="65">
        <f t="shared" si="28"/>
        <v>1.5</v>
      </c>
      <c r="G69" s="102"/>
      <c r="I69" s="60"/>
      <c r="J69" s="60"/>
    </row>
    <row r="70" spans="1:10" ht="15.75" x14ac:dyDescent="0.2">
      <c r="A70" s="80" t="s">
        <v>193</v>
      </c>
      <c r="B70" s="88" t="s">
        <v>25</v>
      </c>
      <c r="C70" s="127">
        <f t="shared" si="16"/>
        <v>1.37</v>
      </c>
      <c r="D70" s="127">
        <f>D71</f>
        <v>-0.13</v>
      </c>
      <c r="E70" s="127">
        <f t="shared" si="28"/>
        <v>1.2529999999999999</v>
      </c>
      <c r="F70" s="75">
        <f t="shared" si="28"/>
        <v>1.5</v>
      </c>
      <c r="G70" s="71"/>
      <c r="I70" s="60"/>
      <c r="J70" s="60"/>
    </row>
    <row r="71" spans="1:10" ht="15.75" x14ac:dyDescent="0.25">
      <c r="A71" s="85" t="s">
        <v>194</v>
      </c>
      <c r="B71" s="76" t="s">
        <v>19</v>
      </c>
      <c r="C71" s="114">
        <f t="shared" si="16"/>
        <v>1.37</v>
      </c>
      <c r="D71" s="114">
        <v>-0.13</v>
      </c>
      <c r="E71" s="114">
        <v>1.2529999999999999</v>
      </c>
      <c r="F71" s="69">
        <v>1.5</v>
      </c>
      <c r="G71" s="71"/>
      <c r="H71" s="99"/>
      <c r="I71" s="60"/>
      <c r="J71" s="60"/>
    </row>
    <row r="72" spans="1:10" ht="15.75" x14ac:dyDescent="0.25">
      <c r="A72" s="78" t="s">
        <v>195</v>
      </c>
      <c r="B72" s="139" t="s">
        <v>100</v>
      </c>
      <c r="C72" s="65">
        <f t="shared" si="16"/>
        <v>19.2</v>
      </c>
      <c r="D72" s="65">
        <f>D73</f>
        <v>19.2</v>
      </c>
      <c r="E72" s="65">
        <f t="shared" ref="E72:F72" si="29">E73</f>
        <v>15.9</v>
      </c>
      <c r="F72" s="65">
        <f t="shared" si="29"/>
        <v>0</v>
      </c>
      <c r="G72" s="71"/>
      <c r="I72" s="60"/>
      <c r="J72" s="60"/>
    </row>
    <row r="73" spans="1:10" ht="15.75" x14ac:dyDescent="0.2">
      <c r="A73" s="177" t="s">
        <v>196</v>
      </c>
      <c r="B73" s="88" t="s">
        <v>25</v>
      </c>
      <c r="C73" s="75">
        <f t="shared" si="16"/>
        <v>19.2</v>
      </c>
      <c r="D73" s="75">
        <f>D74</f>
        <v>19.2</v>
      </c>
      <c r="E73" s="75">
        <f t="shared" ref="E73:F73" si="30">E74</f>
        <v>15.9</v>
      </c>
      <c r="F73" s="75">
        <f t="shared" si="30"/>
        <v>0</v>
      </c>
      <c r="G73" s="71"/>
      <c r="I73" s="60"/>
      <c r="J73" s="60"/>
    </row>
    <row r="74" spans="1:10" ht="15.75" x14ac:dyDescent="0.25">
      <c r="A74" s="85" t="s">
        <v>197</v>
      </c>
      <c r="B74" s="76" t="s">
        <v>19</v>
      </c>
      <c r="C74" s="69">
        <f t="shared" si="16"/>
        <v>19.2</v>
      </c>
      <c r="D74" s="69">
        <v>19.2</v>
      </c>
      <c r="E74" s="69">
        <v>15.9</v>
      </c>
      <c r="F74" s="69"/>
      <c r="G74" s="71"/>
      <c r="I74" s="60"/>
      <c r="J74" s="60"/>
    </row>
    <row r="75" spans="1:10" ht="15.75" x14ac:dyDescent="0.25">
      <c r="A75" s="78" t="s">
        <v>198</v>
      </c>
      <c r="B75" s="139" t="s">
        <v>101</v>
      </c>
      <c r="C75" s="137">
        <f t="shared" si="16"/>
        <v>1.851</v>
      </c>
      <c r="D75" s="137">
        <f>D76</f>
        <v>1.851</v>
      </c>
      <c r="E75" s="137">
        <f t="shared" ref="E75:F75" si="31">E76</f>
        <v>2.0350000000000001</v>
      </c>
      <c r="F75" s="65">
        <f t="shared" si="31"/>
        <v>0</v>
      </c>
      <c r="G75" s="71"/>
      <c r="I75" s="60"/>
      <c r="J75" s="60"/>
    </row>
    <row r="76" spans="1:10" ht="15.75" x14ac:dyDescent="0.2">
      <c r="A76" s="177" t="s">
        <v>199</v>
      </c>
      <c r="B76" s="88" t="s">
        <v>25</v>
      </c>
      <c r="C76" s="127">
        <f t="shared" si="16"/>
        <v>1.851</v>
      </c>
      <c r="D76" s="127">
        <f>D77</f>
        <v>1.851</v>
      </c>
      <c r="E76" s="127">
        <f t="shared" ref="E76:F76" si="32">E77</f>
        <v>2.0350000000000001</v>
      </c>
      <c r="F76" s="75">
        <f t="shared" si="32"/>
        <v>0</v>
      </c>
      <c r="G76" s="71"/>
      <c r="I76" s="4"/>
      <c r="J76" s="60"/>
    </row>
    <row r="77" spans="1:10" ht="15.75" x14ac:dyDescent="0.25">
      <c r="A77" s="85" t="s">
        <v>200</v>
      </c>
      <c r="B77" s="76" t="s">
        <v>19</v>
      </c>
      <c r="C77" s="114">
        <f t="shared" si="16"/>
        <v>1.851</v>
      </c>
      <c r="D77" s="114">
        <v>1.851</v>
      </c>
      <c r="E77" s="114">
        <v>2.0350000000000001</v>
      </c>
      <c r="F77" s="69"/>
      <c r="G77" s="71"/>
    </row>
    <row r="78" spans="1:10" ht="15.75" x14ac:dyDescent="0.25">
      <c r="A78" s="78" t="s">
        <v>201</v>
      </c>
      <c r="B78" s="139" t="s">
        <v>102</v>
      </c>
      <c r="C78" s="137">
        <f t="shared" si="16"/>
        <v>9.4640000000000004</v>
      </c>
      <c r="D78" s="137">
        <f>D79</f>
        <v>9.4640000000000004</v>
      </c>
      <c r="E78" s="137">
        <f t="shared" ref="E78:F78" si="33">E79</f>
        <v>18.193000000000001</v>
      </c>
      <c r="F78" s="65">
        <f t="shared" si="33"/>
        <v>0</v>
      </c>
      <c r="G78" s="71"/>
    </row>
    <row r="79" spans="1:10" ht="15.75" x14ac:dyDescent="0.2">
      <c r="A79" s="177" t="s">
        <v>202</v>
      </c>
      <c r="B79" s="88" t="s">
        <v>60</v>
      </c>
      <c r="C79" s="127">
        <f t="shared" si="16"/>
        <v>9.4640000000000004</v>
      </c>
      <c r="D79" s="127">
        <f>D80</f>
        <v>9.4640000000000004</v>
      </c>
      <c r="E79" s="127">
        <f t="shared" ref="E79:F79" si="34">E80</f>
        <v>18.193000000000001</v>
      </c>
      <c r="F79" s="75">
        <f t="shared" si="34"/>
        <v>0</v>
      </c>
      <c r="G79" s="71"/>
    </row>
    <row r="80" spans="1:10" ht="15.75" x14ac:dyDescent="0.25">
      <c r="A80" s="85" t="s">
        <v>203</v>
      </c>
      <c r="B80" s="76" t="s">
        <v>19</v>
      </c>
      <c r="C80" s="114">
        <f t="shared" si="16"/>
        <v>9.4640000000000004</v>
      </c>
      <c r="D80" s="114">
        <v>9.4640000000000004</v>
      </c>
      <c r="E80" s="114">
        <v>18.193000000000001</v>
      </c>
      <c r="F80" s="69"/>
      <c r="G80" s="71"/>
    </row>
    <row r="81" spans="1:11" ht="15.75" x14ac:dyDescent="0.25">
      <c r="A81" s="78" t="s">
        <v>204</v>
      </c>
      <c r="B81" s="128" t="s">
        <v>72</v>
      </c>
      <c r="C81" s="97">
        <f t="shared" si="16"/>
        <v>-33</v>
      </c>
      <c r="D81" s="90">
        <f>D82</f>
        <v>-45</v>
      </c>
      <c r="E81" s="90">
        <f t="shared" ref="E81:F81" si="35">E82</f>
        <v>-24.5</v>
      </c>
      <c r="F81" s="90">
        <f t="shared" si="35"/>
        <v>12</v>
      </c>
      <c r="G81" s="71"/>
    </row>
    <row r="82" spans="1:11" ht="15.75" x14ac:dyDescent="0.25">
      <c r="A82" s="177" t="s">
        <v>205</v>
      </c>
      <c r="B82" s="88" t="s">
        <v>60</v>
      </c>
      <c r="C82" s="129">
        <f t="shared" si="16"/>
        <v>-33</v>
      </c>
      <c r="D82" s="106">
        <f>D83+D84</f>
        <v>-45</v>
      </c>
      <c r="E82" s="106">
        <f t="shared" ref="E82:F82" si="36">E83+E84</f>
        <v>-24.5</v>
      </c>
      <c r="F82" s="106">
        <f t="shared" si="36"/>
        <v>12</v>
      </c>
      <c r="G82" s="71"/>
    </row>
    <row r="83" spans="1:11" ht="15.75" x14ac:dyDescent="0.25">
      <c r="A83" s="85" t="s">
        <v>206</v>
      </c>
      <c r="B83" s="76" t="s">
        <v>19</v>
      </c>
      <c r="C83" s="182">
        <f t="shared" si="16"/>
        <v>-33</v>
      </c>
      <c r="D83" s="83">
        <v>-33</v>
      </c>
      <c r="E83" s="83">
        <v>-18.5</v>
      </c>
      <c r="F83" s="83"/>
      <c r="G83" s="71"/>
    </row>
    <row r="84" spans="1:11" ht="15.75" x14ac:dyDescent="0.25">
      <c r="A84" s="85" t="s">
        <v>207</v>
      </c>
      <c r="B84" s="130" t="s">
        <v>47</v>
      </c>
      <c r="C84" s="182">
        <f t="shared" si="16"/>
        <v>0</v>
      </c>
      <c r="D84" s="83">
        <v>-12</v>
      </c>
      <c r="E84" s="83">
        <v>-6</v>
      </c>
      <c r="F84" s="83">
        <v>12</v>
      </c>
      <c r="G84" s="71"/>
    </row>
    <row r="85" spans="1:11" ht="15.75" x14ac:dyDescent="0.25">
      <c r="A85" s="78" t="s">
        <v>208</v>
      </c>
      <c r="B85" s="115" t="s">
        <v>9</v>
      </c>
      <c r="C85" s="145">
        <f t="shared" si="16"/>
        <v>102.14400000000001</v>
      </c>
      <c r="D85" s="144">
        <f>D86+D110+D112</f>
        <v>63.643999999999998</v>
      </c>
      <c r="E85" s="144">
        <f t="shared" ref="E85:F85" si="37">E86+E110+E112</f>
        <v>53.166999999999994</v>
      </c>
      <c r="F85" s="144">
        <f t="shared" si="37"/>
        <v>38.5</v>
      </c>
      <c r="G85" s="71"/>
    </row>
    <row r="86" spans="1:11" ht="15.75" x14ac:dyDescent="0.25">
      <c r="A86" s="80" t="s">
        <v>147</v>
      </c>
      <c r="B86" s="135" t="s">
        <v>46</v>
      </c>
      <c r="C86" s="147">
        <f t="shared" si="16"/>
        <v>99.144000000000005</v>
      </c>
      <c r="D86" s="148">
        <f>D87+D88+D89+D91+D92+D93+D94+D95+D96+D97+D100+D101+D102+D103+D105+D106+D108+D109+D104+D90+D98+D107+D99</f>
        <v>63.744000000000007</v>
      </c>
      <c r="E86" s="148">
        <f t="shared" ref="E86:F86" si="38">E87+E88+E89+E91+E92+E93+E94+E95+E96+E97+E100+E101+E102+E103+E105+E106+E108+E109+E104+E90+E98+E107+E99</f>
        <v>50.866999999999997</v>
      </c>
      <c r="F86" s="148">
        <f t="shared" si="38"/>
        <v>35.4</v>
      </c>
      <c r="G86" s="71"/>
    </row>
    <row r="87" spans="1:11" ht="15.75" x14ac:dyDescent="0.25">
      <c r="A87" s="85" t="s">
        <v>209</v>
      </c>
      <c r="B87" s="76" t="s">
        <v>34</v>
      </c>
      <c r="C87" s="174">
        <f t="shared" si="16"/>
        <v>0.19599999999999973</v>
      </c>
      <c r="D87" s="116">
        <v>-11.804</v>
      </c>
      <c r="E87" s="168">
        <v>4.05</v>
      </c>
      <c r="F87" s="83">
        <v>12</v>
      </c>
      <c r="G87" s="71"/>
    </row>
    <row r="88" spans="1:11" ht="15.75" x14ac:dyDescent="0.25">
      <c r="A88" s="85" t="s">
        <v>210</v>
      </c>
      <c r="B88" s="121" t="s">
        <v>36</v>
      </c>
      <c r="C88" s="175">
        <f t="shared" si="16"/>
        <v>0.58699999999999997</v>
      </c>
      <c r="D88" s="116">
        <v>0.58699999999999997</v>
      </c>
      <c r="E88" s="116">
        <v>1.772</v>
      </c>
      <c r="F88" s="83"/>
      <c r="G88" s="71"/>
    </row>
    <row r="89" spans="1:11" ht="15.75" x14ac:dyDescent="0.25">
      <c r="A89" s="85" t="s">
        <v>211</v>
      </c>
      <c r="B89" s="121" t="s">
        <v>35</v>
      </c>
      <c r="C89" s="175">
        <f t="shared" si="16"/>
        <v>12.391</v>
      </c>
      <c r="D89" s="116">
        <v>12.391</v>
      </c>
      <c r="E89" s="83">
        <v>2.9</v>
      </c>
      <c r="F89" s="83"/>
      <c r="G89" s="71"/>
    </row>
    <row r="90" spans="1:11" ht="15.75" x14ac:dyDescent="0.25">
      <c r="A90" s="85" t="s">
        <v>212</v>
      </c>
      <c r="B90" s="76" t="s">
        <v>37</v>
      </c>
      <c r="C90" s="175">
        <f t="shared" si="16"/>
        <v>0.16</v>
      </c>
      <c r="D90" s="116">
        <v>0.16</v>
      </c>
      <c r="E90" s="116">
        <v>0.125</v>
      </c>
      <c r="F90" s="83"/>
      <c r="G90" s="71"/>
    </row>
    <row r="91" spans="1:11" ht="15.75" x14ac:dyDescent="0.25">
      <c r="A91" s="85" t="s">
        <v>213</v>
      </c>
      <c r="B91" s="96" t="s">
        <v>49</v>
      </c>
      <c r="C91" s="175">
        <f t="shared" si="16"/>
        <v>0.66500000000000004</v>
      </c>
      <c r="D91" s="116">
        <v>0.66500000000000004</v>
      </c>
      <c r="E91" s="116">
        <v>0.71499999999999997</v>
      </c>
      <c r="F91" s="83"/>
      <c r="G91" s="71"/>
    </row>
    <row r="92" spans="1:11" ht="15.75" x14ac:dyDescent="0.25">
      <c r="A92" s="85" t="s">
        <v>214</v>
      </c>
      <c r="B92" s="96" t="s">
        <v>50</v>
      </c>
      <c r="C92" s="175">
        <f t="shared" si="16"/>
        <v>13.426</v>
      </c>
      <c r="D92" s="116">
        <v>13.426</v>
      </c>
      <c r="E92" s="116">
        <v>0.58299999999999996</v>
      </c>
      <c r="F92" s="83"/>
      <c r="G92" s="71"/>
    </row>
    <row r="93" spans="1:11" ht="15.75" x14ac:dyDescent="0.25">
      <c r="A93" s="85" t="s">
        <v>215</v>
      </c>
      <c r="B93" s="96" t="s">
        <v>29</v>
      </c>
      <c r="C93" s="175">
        <f t="shared" si="16"/>
        <v>2.3370000000000002</v>
      </c>
      <c r="D93" s="116">
        <v>2.3370000000000002</v>
      </c>
      <c r="E93" s="116">
        <v>1.79</v>
      </c>
      <c r="F93" s="83"/>
      <c r="G93" s="71"/>
    </row>
    <row r="94" spans="1:11" ht="15.75" x14ac:dyDescent="0.25">
      <c r="A94" s="85" t="s">
        <v>216</v>
      </c>
      <c r="B94" s="121" t="s">
        <v>38</v>
      </c>
      <c r="C94" s="126">
        <f t="shared" si="16"/>
        <v>2.1</v>
      </c>
      <c r="D94" s="83">
        <v>2.1</v>
      </c>
      <c r="E94" s="168"/>
      <c r="F94" s="83"/>
      <c r="G94" s="71"/>
      <c r="K94" s="60"/>
    </row>
    <row r="95" spans="1:11" ht="15.75" x14ac:dyDescent="0.25">
      <c r="A95" s="85" t="s">
        <v>217</v>
      </c>
      <c r="B95" s="76" t="s">
        <v>39</v>
      </c>
      <c r="C95" s="175">
        <f t="shared" si="16"/>
        <v>0.34599999999999997</v>
      </c>
      <c r="D95" s="116">
        <v>0.34599999999999997</v>
      </c>
      <c r="E95" s="116">
        <v>0.26500000000000001</v>
      </c>
      <c r="F95" s="83"/>
      <c r="G95" s="71"/>
      <c r="K95" s="60"/>
    </row>
    <row r="96" spans="1:11" ht="15.75" x14ac:dyDescent="0.25">
      <c r="A96" s="85" t="s">
        <v>218</v>
      </c>
      <c r="B96" s="76" t="s">
        <v>51</v>
      </c>
      <c r="C96" s="175">
        <f t="shared" si="16"/>
        <v>4.6399999999999997</v>
      </c>
      <c r="D96" s="116">
        <v>4.6399999999999997</v>
      </c>
      <c r="E96" s="116">
        <v>0.95</v>
      </c>
      <c r="F96" s="83"/>
      <c r="G96" s="71"/>
      <c r="K96" s="60"/>
    </row>
    <row r="97" spans="1:11" ht="15.75" x14ac:dyDescent="0.25">
      <c r="A97" s="85" t="s">
        <v>219</v>
      </c>
      <c r="B97" s="76" t="s">
        <v>44</v>
      </c>
      <c r="C97" s="175">
        <f t="shared" si="16"/>
        <v>3.2959999999999998</v>
      </c>
      <c r="D97" s="116">
        <v>3.2959999999999998</v>
      </c>
      <c r="E97" s="116">
        <v>0.15</v>
      </c>
      <c r="F97" s="83"/>
      <c r="G97" s="71"/>
      <c r="K97" s="60"/>
    </row>
    <row r="98" spans="1:11" ht="15.75" x14ac:dyDescent="0.25">
      <c r="A98" s="85" t="s">
        <v>220</v>
      </c>
      <c r="B98" s="76" t="s">
        <v>45</v>
      </c>
      <c r="C98" s="126">
        <f t="shared" si="16"/>
        <v>0</v>
      </c>
      <c r="D98" s="83">
        <v>-3</v>
      </c>
      <c r="E98" s="116">
        <v>-5.0759999999999996</v>
      </c>
      <c r="F98" s="83">
        <v>3</v>
      </c>
      <c r="G98" s="71"/>
      <c r="K98" s="60"/>
    </row>
    <row r="99" spans="1:11" ht="15.75" x14ac:dyDescent="0.25">
      <c r="A99" s="85" t="s">
        <v>221</v>
      </c>
      <c r="B99" s="76" t="s">
        <v>81</v>
      </c>
      <c r="C99" s="175">
        <f t="shared" si="16"/>
        <v>0.97799999999999998</v>
      </c>
      <c r="D99" s="116">
        <v>0.97799999999999998</v>
      </c>
      <c r="E99" s="116">
        <v>0.75</v>
      </c>
      <c r="F99" s="83"/>
      <c r="G99" s="71"/>
      <c r="K99" s="60"/>
    </row>
    <row r="100" spans="1:11" ht="15.75" x14ac:dyDescent="0.25">
      <c r="A100" s="85" t="s">
        <v>222</v>
      </c>
      <c r="B100" s="76" t="s">
        <v>32</v>
      </c>
      <c r="C100" s="175">
        <f t="shared" si="16"/>
        <v>7.6479999999999997</v>
      </c>
      <c r="D100" s="116">
        <v>0.54800000000000004</v>
      </c>
      <c r="E100" s="116">
        <v>0.42</v>
      </c>
      <c r="F100" s="83">
        <v>7.1</v>
      </c>
      <c r="G100" s="71"/>
      <c r="K100" s="60"/>
    </row>
    <row r="101" spans="1:11" ht="15.75" x14ac:dyDescent="0.25">
      <c r="A101" s="85" t="s">
        <v>223</v>
      </c>
      <c r="B101" s="76" t="s">
        <v>80</v>
      </c>
      <c r="C101" s="175">
        <f t="shared" si="16"/>
        <v>1.79</v>
      </c>
      <c r="D101" s="116">
        <v>1.79</v>
      </c>
      <c r="E101" s="116">
        <v>0.69</v>
      </c>
      <c r="F101" s="83"/>
      <c r="G101" s="71"/>
      <c r="K101" s="60"/>
    </row>
    <row r="102" spans="1:11" ht="15.75" x14ac:dyDescent="0.25">
      <c r="A102" s="85" t="s">
        <v>224</v>
      </c>
      <c r="B102" s="76" t="s">
        <v>85</v>
      </c>
      <c r="C102" s="175">
        <f t="shared" si="16"/>
        <v>3.5590000000000002</v>
      </c>
      <c r="D102" s="116">
        <v>0.35899999999999999</v>
      </c>
      <c r="E102" s="116">
        <v>0.63200000000000001</v>
      </c>
      <c r="F102" s="83">
        <v>3.2</v>
      </c>
      <c r="G102" s="1"/>
      <c r="K102" s="60"/>
    </row>
    <row r="103" spans="1:11" ht="15.75" x14ac:dyDescent="0.25">
      <c r="A103" s="85" t="s">
        <v>225</v>
      </c>
      <c r="B103" s="76" t="s">
        <v>86</v>
      </c>
      <c r="C103" s="126">
        <f t="shared" si="16"/>
        <v>0</v>
      </c>
      <c r="D103" s="83">
        <v>-3.2</v>
      </c>
      <c r="E103" s="83">
        <v>-1.3</v>
      </c>
      <c r="F103" s="83">
        <v>3.2</v>
      </c>
      <c r="K103" s="60"/>
    </row>
    <row r="104" spans="1:11" ht="15.75" x14ac:dyDescent="0.25">
      <c r="A104" s="85" t="s">
        <v>226</v>
      </c>
      <c r="B104" s="76" t="s">
        <v>40</v>
      </c>
      <c r="C104" s="126">
        <f t="shared" si="16"/>
        <v>0</v>
      </c>
      <c r="D104" s="83"/>
      <c r="E104" s="83">
        <v>8.8000000000000007</v>
      </c>
      <c r="F104" s="83"/>
      <c r="K104" s="60"/>
    </row>
    <row r="105" spans="1:11" ht="15.75" x14ac:dyDescent="0.25">
      <c r="A105" s="85" t="s">
        <v>227</v>
      </c>
      <c r="B105" s="122" t="s">
        <v>83</v>
      </c>
      <c r="C105" s="175">
        <f t="shared" si="16"/>
        <v>4.3179999999999996</v>
      </c>
      <c r="D105" s="116">
        <v>4.3179999999999996</v>
      </c>
      <c r="E105" s="116">
        <v>3.423</v>
      </c>
      <c r="F105" s="83"/>
      <c r="J105" s="162"/>
      <c r="K105" s="163"/>
    </row>
    <row r="106" spans="1:11" ht="15.75" x14ac:dyDescent="0.25">
      <c r="A106" s="85" t="s">
        <v>228</v>
      </c>
      <c r="B106" s="122" t="s">
        <v>97</v>
      </c>
      <c r="C106" s="175">
        <f t="shared" si="16"/>
        <v>19.042999999999999</v>
      </c>
      <c r="D106" s="116">
        <v>16.643000000000001</v>
      </c>
      <c r="E106" s="116">
        <v>14.949</v>
      </c>
      <c r="F106" s="83">
        <v>2.4</v>
      </c>
      <c r="G106" s="1"/>
      <c r="H106" s="162"/>
      <c r="I106" s="162"/>
      <c r="J106" s="164"/>
      <c r="K106" s="152"/>
    </row>
    <row r="107" spans="1:11" ht="15.75" x14ac:dyDescent="0.25">
      <c r="A107" s="85" t="s">
        <v>229</v>
      </c>
      <c r="B107" s="122" t="s">
        <v>127</v>
      </c>
      <c r="C107" s="175">
        <f t="shared" si="16"/>
        <v>6.12</v>
      </c>
      <c r="D107" s="116">
        <v>6.12</v>
      </c>
      <c r="E107" s="116">
        <v>4.6900000000000004</v>
      </c>
      <c r="F107" s="83"/>
      <c r="G107" s="1"/>
      <c r="H107" s="162"/>
      <c r="I107" s="162"/>
      <c r="J107" s="164"/>
      <c r="K107" s="152"/>
    </row>
    <row r="108" spans="1:11" ht="15.75" x14ac:dyDescent="0.25">
      <c r="A108" s="85" t="s">
        <v>230</v>
      </c>
      <c r="B108" s="122" t="s">
        <v>119</v>
      </c>
      <c r="C108" s="175">
        <f t="shared" si="16"/>
        <v>1.8409999999999997</v>
      </c>
      <c r="D108" s="116">
        <v>-0.55900000000000005</v>
      </c>
      <c r="E108" s="116">
        <v>0.51100000000000001</v>
      </c>
      <c r="F108" s="83">
        <v>2.4</v>
      </c>
      <c r="G108" s="1"/>
      <c r="H108" s="164"/>
      <c r="I108" s="164"/>
      <c r="K108" s="60"/>
    </row>
    <row r="109" spans="1:11" ht="15.75" x14ac:dyDescent="0.25">
      <c r="A109" s="85" t="s">
        <v>231</v>
      </c>
      <c r="B109" s="123" t="s">
        <v>41</v>
      </c>
      <c r="C109" s="175">
        <f t="shared" si="16"/>
        <v>13.702999999999999</v>
      </c>
      <c r="D109" s="116">
        <v>11.603</v>
      </c>
      <c r="E109" s="116">
        <v>9.0779999999999994</v>
      </c>
      <c r="F109" s="83">
        <v>2.1</v>
      </c>
      <c r="G109" s="1"/>
      <c r="K109" s="60"/>
    </row>
    <row r="110" spans="1:11" ht="31.5" x14ac:dyDescent="0.25">
      <c r="A110" s="80" t="s">
        <v>232</v>
      </c>
      <c r="B110" s="107" t="s">
        <v>93</v>
      </c>
      <c r="C110" s="125">
        <f t="shared" si="16"/>
        <v>3</v>
      </c>
      <c r="D110" s="106">
        <f>D111</f>
        <v>3</v>
      </c>
      <c r="E110" s="106">
        <f t="shared" ref="E110:F110" si="39">E111</f>
        <v>2.2999999999999998</v>
      </c>
      <c r="F110" s="106">
        <f t="shared" si="39"/>
        <v>0</v>
      </c>
      <c r="K110" s="60"/>
    </row>
    <row r="111" spans="1:11" ht="15.75" x14ac:dyDescent="0.25">
      <c r="A111" s="85" t="s">
        <v>233</v>
      </c>
      <c r="B111" s="123" t="s">
        <v>41</v>
      </c>
      <c r="C111" s="126">
        <f t="shared" si="16"/>
        <v>3</v>
      </c>
      <c r="D111" s="83">
        <v>3</v>
      </c>
      <c r="E111" s="83">
        <v>2.2999999999999998</v>
      </c>
      <c r="F111" s="83"/>
      <c r="K111" s="60"/>
    </row>
    <row r="112" spans="1:11" ht="15.75" x14ac:dyDescent="0.25">
      <c r="A112" s="80" t="s">
        <v>234</v>
      </c>
      <c r="B112" s="124" t="s">
        <v>48</v>
      </c>
      <c r="C112" s="125">
        <f t="shared" si="16"/>
        <v>0</v>
      </c>
      <c r="D112" s="106">
        <f>D113</f>
        <v>-3.1</v>
      </c>
      <c r="E112" s="106">
        <f t="shared" ref="E112:F112" si="40">E113</f>
        <v>0</v>
      </c>
      <c r="F112" s="106">
        <f t="shared" si="40"/>
        <v>3.1</v>
      </c>
      <c r="K112" s="60"/>
    </row>
    <row r="113" spans="1:11" ht="15.75" x14ac:dyDescent="0.25">
      <c r="A113" s="85" t="s">
        <v>235</v>
      </c>
      <c r="B113" s="76" t="s">
        <v>80</v>
      </c>
      <c r="C113" s="126">
        <f t="shared" si="16"/>
        <v>0</v>
      </c>
      <c r="D113" s="83">
        <v>-3.1</v>
      </c>
      <c r="E113" s="116"/>
      <c r="F113" s="83">
        <v>3.1</v>
      </c>
      <c r="G113" s="1"/>
      <c r="K113" s="60"/>
    </row>
    <row r="114" spans="1:11" ht="15.75" x14ac:dyDescent="0.25">
      <c r="A114" s="104"/>
      <c r="B114" s="73" t="s">
        <v>0</v>
      </c>
      <c r="C114" s="145">
        <f t="shared" si="3"/>
        <v>329.04199999999997</v>
      </c>
      <c r="D114" s="146">
        <f>D85+D81+D78+D75+D72+D69+D66+D63+D55+D18+D60+D15</f>
        <v>176.30099999999999</v>
      </c>
      <c r="E114" s="146">
        <f>E85+E81+E78+E75+E72+E69+E66+E63+E55+E18+E60+E15</f>
        <v>177.54300000000001</v>
      </c>
      <c r="F114" s="146">
        <f>F85+F81+F78+F75+F72+F69+F66+F63+F55+F18+F60+F15</f>
        <v>152.74099999999999</v>
      </c>
      <c r="K114" s="60"/>
    </row>
    <row r="115" spans="1:11" ht="15.75" x14ac:dyDescent="0.25">
      <c r="A115" s="72"/>
      <c r="B115" s="79" t="s">
        <v>14</v>
      </c>
      <c r="C115" s="74"/>
      <c r="D115" s="77"/>
      <c r="E115" s="77"/>
      <c r="F115" s="77"/>
      <c r="K115" s="60"/>
    </row>
    <row r="116" spans="1:11" ht="15.75" x14ac:dyDescent="0.25">
      <c r="A116" s="72"/>
      <c r="B116" s="76" t="s">
        <v>19</v>
      </c>
      <c r="C116" s="70">
        <f t="shared" ref="C116:C121" si="41">D116+F116</f>
        <v>0</v>
      </c>
      <c r="D116" s="117">
        <f>D17+D20+D21+D25+D35+D39+D41+D43+D45+D52+D54+D59+D61+D65+D68+D71+D74+D77+D80+D83+D86</f>
        <v>170.35900000000001</v>
      </c>
      <c r="E116" s="117">
        <f>E17+E20+E21+E25+E35+E39+E41+E43+E45+E52+E54+E59+E61+E65+E68+E71+E74+E77+E80+E83+E86</f>
        <v>163.578</v>
      </c>
      <c r="F116" s="117">
        <f>F17+F20+F21+F25+F35+F39+F41+F43+F45+F52+F54+F59+F61+F65+F68+F71+F74+F77+F80+F83+F86</f>
        <v>-170.35899999999998</v>
      </c>
      <c r="J116" s="60"/>
      <c r="K116" s="60"/>
    </row>
    <row r="117" spans="1:11" ht="15.75" x14ac:dyDescent="0.25">
      <c r="A117" s="72"/>
      <c r="B117" s="64" t="s">
        <v>115</v>
      </c>
      <c r="C117" s="70">
        <f t="shared" si="41"/>
        <v>15.300000000000002</v>
      </c>
      <c r="D117" s="70">
        <f>D47+D57+D22</f>
        <v>15.300000000000002</v>
      </c>
      <c r="E117" s="117">
        <f>E47+E57+E22</f>
        <v>15.562999999999999</v>
      </c>
      <c r="F117" s="70">
        <f>F47+F57+F22</f>
        <v>0</v>
      </c>
      <c r="J117" s="60"/>
      <c r="K117" s="60"/>
    </row>
    <row r="118" spans="1:11" ht="31.5" x14ac:dyDescent="0.25">
      <c r="A118" s="72"/>
      <c r="B118" s="64" t="s">
        <v>113</v>
      </c>
      <c r="C118" s="70">
        <f t="shared" si="41"/>
        <v>3</v>
      </c>
      <c r="D118" s="70">
        <f>D111</f>
        <v>3</v>
      </c>
      <c r="E118" s="70">
        <f t="shared" ref="E118:F118" si="42">E111</f>
        <v>2.2999999999999998</v>
      </c>
      <c r="F118" s="70">
        <f t="shared" si="42"/>
        <v>0</v>
      </c>
      <c r="J118" s="60"/>
      <c r="K118" s="60"/>
    </row>
    <row r="119" spans="1:11" ht="31.5" x14ac:dyDescent="0.25">
      <c r="A119" s="72"/>
      <c r="B119" s="64" t="s">
        <v>114</v>
      </c>
      <c r="C119" s="70">
        <f t="shared" si="41"/>
        <v>308</v>
      </c>
      <c r="D119" s="70">
        <f>D37</f>
        <v>0</v>
      </c>
      <c r="E119" s="70">
        <f>E37</f>
        <v>0</v>
      </c>
      <c r="F119" s="70">
        <f>F37</f>
        <v>308</v>
      </c>
      <c r="J119" s="60"/>
      <c r="K119" s="60"/>
    </row>
    <row r="120" spans="1:11" ht="15.75" x14ac:dyDescent="0.25">
      <c r="A120" s="72"/>
      <c r="B120" s="76" t="s">
        <v>47</v>
      </c>
      <c r="C120" s="70">
        <f t="shared" si="41"/>
        <v>0</v>
      </c>
      <c r="D120" s="70">
        <f>D113+D84</f>
        <v>-15.1</v>
      </c>
      <c r="E120" s="70">
        <f t="shared" ref="E120:F120" si="43">E113+E84</f>
        <v>-6</v>
      </c>
      <c r="F120" s="70">
        <f t="shared" si="43"/>
        <v>15.1</v>
      </c>
      <c r="J120" s="60"/>
      <c r="K120" s="60"/>
    </row>
    <row r="121" spans="1:11" ht="49.5" customHeight="1" x14ac:dyDescent="0.25">
      <c r="A121" s="185"/>
      <c r="B121" s="64" t="s">
        <v>236</v>
      </c>
      <c r="C121" s="117">
        <f t="shared" si="41"/>
        <v>2.742</v>
      </c>
      <c r="D121" s="117">
        <f>D24</f>
        <v>2.742</v>
      </c>
      <c r="E121" s="117">
        <f t="shared" ref="E121:F121" si="44">E24</f>
        <v>2.1019999999999999</v>
      </c>
      <c r="F121" s="70">
        <f t="shared" si="44"/>
        <v>0</v>
      </c>
      <c r="K121" s="60"/>
    </row>
    <row r="122" spans="1:11" x14ac:dyDescent="0.2">
      <c r="B122" s="118"/>
      <c r="C122" s="118"/>
      <c r="D122" s="118"/>
      <c r="E122" s="118"/>
      <c r="K122" s="60"/>
    </row>
    <row r="123" spans="1:11" x14ac:dyDescent="0.2">
      <c r="K123" s="60"/>
    </row>
    <row r="124" spans="1:11" x14ac:dyDescent="0.2">
      <c r="K124" s="60"/>
    </row>
    <row r="125" spans="1:11" x14ac:dyDescent="0.2">
      <c r="K125" s="60"/>
    </row>
    <row r="126" spans="1:11" x14ac:dyDescent="0.2">
      <c r="K126" s="60"/>
    </row>
    <row r="127" spans="1:11" x14ac:dyDescent="0.2">
      <c r="K127" s="60"/>
    </row>
    <row r="128" spans="1:11" x14ac:dyDescent="0.2">
      <c r="K128" s="60"/>
    </row>
    <row r="129" spans="11:11" x14ac:dyDescent="0.2">
      <c r="K129" s="60"/>
    </row>
    <row r="130" spans="11:11" x14ac:dyDescent="0.2">
      <c r="K130" s="60"/>
    </row>
    <row r="131" spans="11:11" x14ac:dyDescent="0.2">
      <c r="K131" s="60"/>
    </row>
    <row r="132" spans="11:11" x14ac:dyDescent="0.2">
      <c r="K132" s="60"/>
    </row>
    <row r="133" spans="11:11" x14ac:dyDescent="0.2">
      <c r="K133" s="60"/>
    </row>
    <row r="134" spans="11:11" x14ac:dyDescent="0.2">
      <c r="K134" s="60"/>
    </row>
    <row r="135" spans="11:11" ht="19.5" customHeight="1" x14ac:dyDescent="0.2">
      <c r="K135" s="60"/>
    </row>
    <row r="136" spans="11:11" x14ac:dyDescent="0.2">
      <c r="K136" s="60"/>
    </row>
    <row r="137" spans="11:11" x14ac:dyDescent="0.2">
      <c r="K137" s="60"/>
    </row>
    <row r="138" spans="11:11" ht="30.6" customHeight="1" x14ac:dyDescent="0.2">
      <c r="K138" s="60"/>
    </row>
    <row r="139" spans="11:11" x14ac:dyDescent="0.2">
      <c r="K139" s="60"/>
    </row>
    <row r="140" spans="11:11" x14ac:dyDescent="0.2">
      <c r="K140" s="60"/>
    </row>
    <row r="141" spans="11:11" x14ac:dyDescent="0.2">
      <c r="K141" s="60"/>
    </row>
    <row r="142" spans="11:11" x14ac:dyDescent="0.2">
      <c r="K142" s="60"/>
    </row>
    <row r="143" spans="11:11" x14ac:dyDescent="0.2">
      <c r="K143" s="60"/>
    </row>
    <row r="144" spans="11:11" x14ac:dyDescent="0.2">
      <c r="K144" s="60"/>
    </row>
    <row r="145" spans="11:11" x14ac:dyDescent="0.2">
      <c r="K145" s="60"/>
    </row>
    <row r="146" spans="11:11" x14ac:dyDescent="0.2">
      <c r="K146" s="60"/>
    </row>
    <row r="147" spans="11:11" x14ac:dyDescent="0.2">
      <c r="K147" s="60"/>
    </row>
    <row r="148" spans="11:1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x14ac:dyDescent="0.2">
      <c r="K153" s="60"/>
    </row>
    <row r="154" spans="11:11" x14ac:dyDescent="0.2">
      <c r="K154" s="60"/>
    </row>
    <row r="155" spans="11:1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70" ht="15" customHeight="1" x14ac:dyDescent="0.2"/>
    <row r="175" ht="30" customHeight="1" x14ac:dyDescent="0.2"/>
    <row r="176" ht="16.149999999999999" customHeight="1" x14ac:dyDescent="0.2"/>
    <row r="177" ht="15.6" customHeight="1" x14ac:dyDescent="0.2"/>
    <row r="183" ht="15" customHeight="1" x14ac:dyDescent="0.2"/>
    <row r="184" ht="15" customHeight="1" x14ac:dyDescent="0.2"/>
    <row r="185" ht="13.9" customHeight="1" x14ac:dyDescent="0.2"/>
    <row r="186" ht="13.15" customHeight="1" x14ac:dyDescent="0.2"/>
    <row r="187" ht="27" customHeight="1" x14ac:dyDescent="0.2"/>
    <row r="188" ht="14.45" customHeight="1" x14ac:dyDescent="0.2"/>
    <row r="189" ht="16.149999999999999" customHeight="1" x14ac:dyDescent="0.2"/>
    <row r="190" ht="13.5" customHeight="1" x14ac:dyDescent="0.2"/>
    <row r="191" ht="13.9" customHeight="1" x14ac:dyDescent="0.2"/>
    <row r="192" ht="13.9" customHeight="1" x14ac:dyDescent="0.2"/>
    <row r="193" spans="11:11" ht="15" customHeight="1" x14ac:dyDescent="0.2"/>
    <row r="194" spans="11:11" ht="15.6" customHeight="1" x14ac:dyDescent="0.2"/>
    <row r="197" spans="11:11" ht="14.45" customHeight="1" x14ac:dyDescent="0.2"/>
    <row r="198" spans="11:11" x14ac:dyDescent="0.2">
      <c r="K198" s="60"/>
    </row>
    <row r="199" spans="11:11" x14ac:dyDescent="0.2">
      <c r="K199" s="60"/>
    </row>
    <row r="200" spans="11:11" x14ac:dyDescent="0.2">
      <c r="K200" s="60"/>
    </row>
    <row r="201" spans="11:11" x14ac:dyDescent="0.2">
      <c r="K201" s="60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tabSelected="1" zoomScale="112" zoomScaleNormal="112" workbookViewId="0">
      <selection activeCell="J26" sqref="J26"/>
    </sheetView>
  </sheetViews>
  <sheetFormatPr defaultRowHeight="12.75" x14ac:dyDescent="0.2"/>
  <cols>
    <col min="1" max="1" width="7.7109375" customWidth="1"/>
    <col min="2" max="2" width="49.140625" customWidth="1"/>
    <col min="3" max="3" width="11.85546875" customWidth="1"/>
    <col min="4" max="4" width="10.710937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239</v>
      </c>
      <c r="C2" s="6"/>
      <c r="D2" s="6"/>
      <c r="E2" s="6"/>
      <c r="F2" s="6"/>
    </row>
    <row r="3" spans="1:11" ht="15.75" x14ac:dyDescent="0.25">
      <c r="A3" s="6"/>
      <c r="B3" s="6" t="s">
        <v>90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96" t="s">
        <v>94</v>
      </c>
      <c r="B5" s="196"/>
      <c r="C5" s="196"/>
      <c r="D5" s="196"/>
      <c r="E5" s="196"/>
      <c r="F5" s="196"/>
    </row>
    <row r="6" spans="1:11" ht="15.75" x14ac:dyDescent="0.25">
      <c r="A6" s="87"/>
      <c r="B6" s="87" t="s">
        <v>20</v>
      </c>
      <c r="C6" s="87"/>
      <c r="D6" s="87"/>
      <c r="E6" s="87"/>
      <c r="F6" s="87"/>
    </row>
    <row r="7" spans="1:11" ht="14.25" customHeight="1" x14ac:dyDescent="0.25">
      <c r="A7" s="87"/>
      <c r="B7" s="87"/>
      <c r="C7" s="87"/>
      <c r="D7" s="87"/>
      <c r="E7" s="87"/>
      <c r="F7" s="87"/>
    </row>
    <row r="8" spans="1:11" ht="15" customHeight="1" x14ac:dyDescent="0.25">
      <c r="A8" s="6"/>
      <c r="B8" s="6"/>
      <c r="C8" s="6"/>
      <c r="D8" s="6"/>
      <c r="E8" s="101"/>
      <c r="F8" s="100" t="s">
        <v>56</v>
      </c>
    </row>
    <row r="9" spans="1:11" ht="15.75" customHeight="1" x14ac:dyDescent="0.25">
      <c r="A9" s="191" t="s">
        <v>5</v>
      </c>
      <c r="B9" s="191" t="s">
        <v>8</v>
      </c>
      <c r="C9" s="191" t="s">
        <v>0</v>
      </c>
      <c r="D9" s="66"/>
      <c r="E9" s="67" t="s">
        <v>1</v>
      </c>
      <c r="F9" s="68"/>
    </row>
    <row r="10" spans="1:11" ht="15.6" customHeight="1" x14ac:dyDescent="0.25">
      <c r="A10" s="192"/>
      <c r="B10" s="192"/>
      <c r="C10" s="192"/>
      <c r="D10" s="194" t="s">
        <v>6</v>
      </c>
      <c r="E10" s="195"/>
      <c r="F10" s="191" t="s">
        <v>4</v>
      </c>
    </row>
    <row r="11" spans="1:11" ht="11.25" customHeight="1" x14ac:dyDescent="0.2">
      <c r="A11" s="192"/>
      <c r="B11" s="192"/>
      <c r="C11" s="192"/>
      <c r="D11" s="191" t="s">
        <v>2</v>
      </c>
      <c r="E11" s="191" t="s">
        <v>7</v>
      </c>
      <c r="F11" s="192"/>
      <c r="I11" s="60"/>
    </row>
    <row r="12" spans="1:11" x14ac:dyDescent="0.2">
      <c r="A12" s="192"/>
      <c r="B12" s="192"/>
      <c r="C12" s="192"/>
      <c r="D12" s="192"/>
      <c r="E12" s="192"/>
      <c r="F12" s="192"/>
      <c r="H12" s="60"/>
      <c r="I12" s="60"/>
      <c r="J12" s="60"/>
      <c r="K12" s="60"/>
    </row>
    <row r="13" spans="1:11" ht="37.15" customHeight="1" x14ac:dyDescent="0.2">
      <c r="A13" s="193"/>
      <c r="B13" s="193"/>
      <c r="C13" s="193"/>
      <c r="D13" s="193"/>
      <c r="E13" s="193"/>
      <c r="F13" s="193"/>
      <c r="H13" s="60"/>
      <c r="I13" s="59"/>
      <c r="J13" s="60"/>
      <c r="K13" s="60"/>
    </row>
    <row r="14" spans="1:11" ht="11.45" customHeight="1" x14ac:dyDescent="0.2">
      <c r="A14" s="94">
        <v>1</v>
      </c>
      <c r="B14" s="94">
        <v>2</v>
      </c>
      <c r="C14" s="94">
        <v>3</v>
      </c>
      <c r="D14" s="94">
        <v>4</v>
      </c>
      <c r="E14" s="94">
        <v>5</v>
      </c>
      <c r="F14" s="94">
        <v>6</v>
      </c>
      <c r="H14" s="58"/>
      <c r="I14" s="59"/>
      <c r="J14" s="60"/>
      <c r="K14" s="60"/>
    </row>
    <row r="15" spans="1:11" ht="17.25" customHeight="1" x14ac:dyDescent="0.25">
      <c r="A15" s="131" t="s">
        <v>10</v>
      </c>
      <c r="B15" s="132" t="s">
        <v>9</v>
      </c>
      <c r="C15" s="65">
        <f>D15+F15</f>
        <v>-35.5</v>
      </c>
      <c r="D15" s="157">
        <f>D16</f>
        <v>-149.89000000000001</v>
      </c>
      <c r="E15" s="137">
        <f t="shared" ref="E15:F15" si="0">E16</f>
        <v>98.087000000000003</v>
      </c>
      <c r="F15" s="157">
        <f t="shared" si="0"/>
        <v>114.39000000000001</v>
      </c>
      <c r="G15" s="71"/>
      <c r="H15" s="99"/>
      <c r="I15" s="60"/>
      <c r="J15" s="60"/>
    </row>
    <row r="16" spans="1:11" ht="34.5" customHeight="1" x14ac:dyDescent="0.25">
      <c r="A16" s="133" t="s">
        <v>52</v>
      </c>
      <c r="B16" s="169" t="s">
        <v>128</v>
      </c>
      <c r="C16" s="75">
        <f>D16+F16</f>
        <v>-35.5</v>
      </c>
      <c r="D16" s="156">
        <f>D17+D18+D19+D20+D21+D22+D23+D24+D25+D26+D27+D29+D30+D32+D33+D34+D35+D36+D37+D39+D40+D41+D31+D28+D38</f>
        <v>-149.89000000000001</v>
      </c>
      <c r="E16" s="127">
        <f t="shared" ref="E16:F16" si="1">E17+E18+E19+E20+E21+E22+E23+E24+E25+E26+E27+E29+E30+E32+E33+E34+E35+E36+E37+E39+E40+E41+E31+E28+E38</f>
        <v>98.087000000000003</v>
      </c>
      <c r="F16" s="156">
        <f t="shared" si="1"/>
        <v>114.39000000000001</v>
      </c>
      <c r="G16" s="71"/>
      <c r="I16" s="60"/>
      <c r="J16" s="60"/>
    </row>
    <row r="17" spans="1:10" ht="16.5" customHeight="1" x14ac:dyDescent="0.25">
      <c r="A17" s="134" t="s">
        <v>130</v>
      </c>
      <c r="B17" s="76" t="s">
        <v>34</v>
      </c>
      <c r="C17" s="69">
        <f>D17+F17</f>
        <v>11.7</v>
      </c>
      <c r="D17" s="114">
        <v>-0.377</v>
      </c>
      <c r="E17" s="114">
        <v>-1.8120000000000001</v>
      </c>
      <c r="F17" s="114">
        <v>12.077</v>
      </c>
      <c r="G17" s="71"/>
      <c r="I17" s="60"/>
      <c r="J17" s="60"/>
    </row>
    <row r="18" spans="1:10" ht="15.75" x14ac:dyDescent="0.25">
      <c r="A18" s="134" t="s">
        <v>131</v>
      </c>
      <c r="B18" s="76" t="s">
        <v>74</v>
      </c>
      <c r="C18" s="114">
        <f t="shared" ref="C18:C42" si="2">D18+F18</f>
        <v>49.25</v>
      </c>
      <c r="D18" s="114">
        <v>47.829000000000001</v>
      </c>
      <c r="E18" s="114">
        <v>35.773000000000003</v>
      </c>
      <c r="F18" s="114">
        <v>1.421</v>
      </c>
      <c r="G18" s="71"/>
      <c r="I18" s="60"/>
      <c r="J18" s="60"/>
    </row>
    <row r="19" spans="1:10" ht="15.75" x14ac:dyDescent="0.25">
      <c r="A19" s="134" t="s">
        <v>73</v>
      </c>
      <c r="B19" s="76" t="s">
        <v>37</v>
      </c>
      <c r="C19" s="69">
        <f t="shared" si="2"/>
        <v>7.3000000000000007</v>
      </c>
      <c r="D19" s="69">
        <v>-13.7</v>
      </c>
      <c r="E19" s="69">
        <v>-20.7</v>
      </c>
      <c r="F19" s="69">
        <v>21</v>
      </c>
      <c r="G19" s="71"/>
      <c r="I19" s="60"/>
      <c r="J19" s="60"/>
    </row>
    <row r="20" spans="1:10" ht="15.75" x14ac:dyDescent="0.25">
      <c r="A20" s="134" t="s">
        <v>75</v>
      </c>
      <c r="B20" s="76" t="s">
        <v>35</v>
      </c>
      <c r="C20" s="69">
        <f t="shared" si="2"/>
        <v>10.199999999999999</v>
      </c>
      <c r="D20" s="69">
        <v>10.199999999999999</v>
      </c>
      <c r="E20" s="114">
        <v>1.8620000000000001</v>
      </c>
      <c r="F20" s="114"/>
      <c r="G20" s="71"/>
      <c r="I20" s="60"/>
      <c r="J20" s="60"/>
    </row>
    <row r="21" spans="1:10" ht="15.75" customHeight="1" x14ac:dyDescent="0.25">
      <c r="A21" s="134" t="s">
        <v>76</v>
      </c>
      <c r="B21" s="76" t="s">
        <v>50</v>
      </c>
      <c r="C21" s="161">
        <f t="shared" si="2"/>
        <v>24.07</v>
      </c>
      <c r="D21" s="114">
        <v>21.61</v>
      </c>
      <c r="E21" s="114">
        <v>17.388999999999999</v>
      </c>
      <c r="F21" s="114">
        <v>2.46</v>
      </c>
      <c r="G21" s="71"/>
      <c r="I21" s="60"/>
      <c r="J21" s="60"/>
    </row>
    <row r="22" spans="1:10" ht="18.75" customHeight="1" x14ac:dyDescent="0.25">
      <c r="A22" s="134" t="s">
        <v>132</v>
      </c>
      <c r="B22" s="76" t="s">
        <v>49</v>
      </c>
      <c r="C22" s="186">
        <f t="shared" si="2"/>
        <v>22.1</v>
      </c>
      <c r="D22" s="114">
        <v>-3.3039999999999998</v>
      </c>
      <c r="E22" s="114">
        <v>-20.893000000000001</v>
      </c>
      <c r="F22" s="114">
        <v>25.404</v>
      </c>
      <c r="G22" s="71"/>
      <c r="I22" s="60"/>
      <c r="J22" s="60"/>
    </row>
    <row r="23" spans="1:10" ht="18.75" customHeight="1" x14ac:dyDescent="0.25">
      <c r="A23" s="134" t="s">
        <v>133</v>
      </c>
      <c r="B23" s="76" t="s">
        <v>29</v>
      </c>
      <c r="C23" s="161">
        <f t="shared" si="2"/>
        <v>47.08</v>
      </c>
      <c r="D23" s="161">
        <v>47.08</v>
      </c>
      <c r="E23" s="114">
        <v>34.923999999999999</v>
      </c>
      <c r="F23" s="114"/>
      <c r="G23" s="71"/>
      <c r="I23" s="60"/>
      <c r="J23" s="60"/>
    </row>
    <row r="24" spans="1:10" ht="16.5" customHeight="1" x14ac:dyDescent="0.25">
      <c r="A24" s="134" t="s">
        <v>77</v>
      </c>
      <c r="B24" s="76" t="s">
        <v>39</v>
      </c>
      <c r="C24" s="114">
        <f t="shared" si="2"/>
        <v>9.6229999999999993</v>
      </c>
      <c r="D24" s="161">
        <v>8.08</v>
      </c>
      <c r="E24" s="161">
        <v>6.6</v>
      </c>
      <c r="F24" s="114">
        <v>1.5429999999999999</v>
      </c>
      <c r="G24" s="159"/>
      <c r="H24" s="158"/>
      <c r="I24" s="60"/>
      <c r="J24" s="60"/>
    </row>
    <row r="25" spans="1:10" ht="31.5" x14ac:dyDescent="0.25">
      <c r="A25" s="134" t="s">
        <v>78</v>
      </c>
      <c r="B25" s="76" t="s">
        <v>43</v>
      </c>
      <c r="C25" s="161">
        <f t="shared" si="2"/>
        <v>4.95</v>
      </c>
      <c r="D25" s="161">
        <v>4.95</v>
      </c>
      <c r="E25" s="161">
        <v>2.2599999999999998</v>
      </c>
      <c r="F25" s="114"/>
      <c r="J25" s="60"/>
    </row>
    <row r="26" spans="1:10" ht="16.5" customHeight="1" x14ac:dyDescent="0.25">
      <c r="A26" s="134" t="s">
        <v>134</v>
      </c>
      <c r="B26" s="76" t="s">
        <v>42</v>
      </c>
      <c r="C26" s="69">
        <f t="shared" si="2"/>
        <v>4.4000000000000004</v>
      </c>
      <c r="D26" s="69">
        <v>-2.1</v>
      </c>
      <c r="E26" s="69">
        <v>-2.6</v>
      </c>
      <c r="F26" s="69">
        <v>6.5</v>
      </c>
      <c r="J26" s="60"/>
    </row>
    <row r="27" spans="1:10" ht="15.75" customHeight="1" x14ac:dyDescent="0.25">
      <c r="A27" s="134" t="s">
        <v>135</v>
      </c>
      <c r="B27" s="76" t="s">
        <v>44</v>
      </c>
      <c r="C27" s="114">
        <f t="shared" si="2"/>
        <v>7.343</v>
      </c>
      <c r="D27" s="114">
        <v>6.0229999999999997</v>
      </c>
      <c r="E27" s="114">
        <v>5.2080000000000002</v>
      </c>
      <c r="F27" s="161">
        <v>1.32</v>
      </c>
      <c r="J27" s="60"/>
    </row>
    <row r="28" spans="1:10" ht="15.75" customHeight="1" x14ac:dyDescent="0.25">
      <c r="A28" s="134" t="s">
        <v>79</v>
      </c>
      <c r="B28" s="76" t="s">
        <v>38</v>
      </c>
      <c r="C28" s="69">
        <f t="shared" si="2"/>
        <v>3.4</v>
      </c>
      <c r="D28" s="161">
        <v>2.75</v>
      </c>
      <c r="E28" s="161">
        <v>1.53</v>
      </c>
      <c r="F28" s="161">
        <v>0.65</v>
      </c>
      <c r="J28" s="60"/>
    </row>
    <row r="29" spans="1:10" ht="15.75" customHeight="1" x14ac:dyDescent="0.25">
      <c r="A29" s="134" t="s">
        <v>136</v>
      </c>
      <c r="B29" s="76" t="s">
        <v>45</v>
      </c>
      <c r="C29" s="114">
        <f t="shared" si="2"/>
        <v>3.15</v>
      </c>
      <c r="D29" s="114">
        <v>-0.73699999999999999</v>
      </c>
      <c r="E29" s="114">
        <v>-0.307</v>
      </c>
      <c r="F29" s="114">
        <v>3.887</v>
      </c>
      <c r="G29" s="170"/>
      <c r="H29" s="9"/>
      <c r="J29" s="60"/>
    </row>
    <row r="30" spans="1:10" ht="15.75" x14ac:dyDescent="0.25">
      <c r="A30" s="134" t="s">
        <v>82</v>
      </c>
      <c r="B30" s="76" t="s">
        <v>51</v>
      </c>
      <c r="C30" s="69">
        <f t="shared" si="2"/>
        <v>10.199999999999999</v>
      </c>
      <c r="D30" s="69">
        <v>7</v>
      </c>
      <c r="E30" s="114">
        <v>4.2549999999999999</v>
      </c>
      <c r="F30" s="69">
        <v>3.2</v>
      </c>
      <c r="G30" s="158"/>
      <c r="H30" s="9"/>
      <c r="J30" s="60"/>
    </row>
    <row r="31" spans="1:10" ht="15.75" x14ac:dyDescent="0.25">
      <c r="A31" s="134" t="s">
        <v>84</v>
      </c>
      <c r="B31" s="76" t="s">
        <v>81</v>
      </c>
      <c r="C31" s="69">
        <f t="shared" si="2"/>
        <v>6</v>
      </c>
      <c r="D31" s="69">
        <v>3</v>
      </c>
      <c r="E31" s="114"/>
      <c r="F31" s="69">
        <v>3</v>
      </c>
      <c r="G31" s="158"/>
      <c r="H31" s="9"/>
      <c r="J31" s="60"/>
    </row>
    <row r="32" spans="1:10" ht="15.75" x14ac:dyDescent="0.25">
      <c r="A32" s="134" t="s">
        <v>95</v>
      </c>
      <c r="B32" s="76" t="s">
        <v>32</v>
      </c>
      <c r="C32" s="69">
        <f t="shared" si="2"/>
        <v>5.6000000000000005</v>
      </c>
      <c r="D32" s="114">
        <v>1.458</v>
      </c>
      <c r="E32" s="114">
        <v>-0.86799999999999999</v>
      </c>
      <c r="F32" s="114">
        <v>4.1420000000000003</v>
      </c>
      <c r="H32" s="9"/>
      <c r="J32" s="60"/>
    </row>
    <row r="33" spans="1:11" ht="15.75" x14ac:dyDescent="0.25">
      <c r="A33" s="134" t="s">
        <v>137</v>
      </c>
      <c r="B33" s="76" t="s">
        <v>80</v>
      </c>
      <c r="C33" s="114">
        <f t="shared" si="2"/>
        <v>20.111999999999998</v>
      </c>
      <c r="D33" s="114">
        <v>20.111999999999998</v>
      </c>
      <c r="E33" s="114">
        <v>14.192</v>
      </c>
      <c r="F33" s="114"/>
      <c r="H33" s="171"/>
      <c r="J33" s="60"/>
    </row>
    <row r="34" spans="1:11" ht="15.75" x14ac:dyDescent="0.25">
      <c r="A34" s="134" t="s">
        <v>138</v>
      </c>
      <c r="B34" s="76" t="s">
        <v>83</v>
      </c>
      <c r="C34" s="114">
        <f t="shared" si="2"/>
        <v>12.036</v>
      </c>
      <c r="D34" s="114">
        <v>12.036</v>
      </c>
      <c r="E34" s="114">
        <v>8.1210000000000004</v>
      </c>
      <c r="F34" s="154"/>
      <c r="J34" s="60"/>
    </row>
    <row r="35" spans="1:11" ht="15.75" x14ac:dyDescent="0.25">
      <c r="A35" s="134" t="s">
        <v>139</v>
      </c>
      <c r="B35" s="76" t="s">
        <v>85</v>
      </c>
      <c r="C35" s="114">
        <f t="shared" si="2"/>
        <v>9.9989999999999988</v>
      </c>
      <c r="D35" s="114">
        <v>10.084</v>
      </c>
      <c r="E35" s="114">
        <v>6.4320000000000004</v>
      </c>
      <c r="F35" s="173">
        <v>-8.5000000000000006E-2</v>
      </c>
      <c r="G35" s="165"/>
      <c r="H35" s="165"/>
      <c r="I35" s="165"/>
      <c r="J35" s="165"/>
    </row>
    <row r="36" spans="1:11" ht="15.75" x14ac:dyDescent="0.25">
      <c r="A36" s="134" t="s">
        <v>140</v>
      </c>
      <c r="B36" s="76" t="s">
        <v>86</v>
      </c>
      <c r="C36" s="69">
        <f t="shared" si="2"/>
        <v>2</v>
      </c>
      <c r="D36" s="114">
        <v>-2.2149999999999999</v>
      </c>
      <c r="E36" s="69">
        <v>-2.9</v>
      </c>
      <c r="F36" s="114">
        <v>4.2149999999999999</v>
      </c>
      <c r="G36" s="165"/>
      <c r="H36" s="165"/>
      <c r="I36" s="165"/>
      <c r="J36" s="165"/>
    </row>
    <row r="37" spans="1:11" ht="15.75" x14ac:dyDescent="0.25">
      <c r="A37" s="134" t="s">
        <v>141</v>
      </c>
      <c r="B37" s="76" t="s">
        <v>40</v>
      </c>
      <c r="C37" s="69">
        <f t="shared" si="2"/>
        <v>5.9</v>
      </c>
      <c r="D37" s="69">
        <v>3.4</v>
      </c>
      <c r="E37" s="69">
        <v>2.9</v>
      </c>
      <c r="F37" s="69">
        <v>2.5</v>
      </c>
      <c r="G37" s="165"/>
      <c r="H37" s="165"/>
      <c r="I37" s="165"/>
      <c r="J37" s="165"/>
    </row>
    <row r="38" spans="1:11" ht="15.75" x14ac:dyDescent="0.25">
      <c r="A38" s="134" t="s">
        <v>142</v>
      </c>
      <c r="B38" s="76" t="s">
        <v>87</v>
      </c>
      <c r="C38" s="114">
        <f t="shared" si="2"/>
        <v>1.95</v>
      </c>
      <c r="D38" s="114">
        <v>1.95</v>
      </c>
      <c r="E38" s="114">
        <v>0.80900000000000005</v>
      </c>
      <c r="F38" s="69"/>
      <c r="G38" s="165"/>
      <c r="H38" s="165"/>
      <c r="I38" s="165"/>
      <c r="J38" s="165"/>
    </row>
    <row r="39" spans="1:11" ht="15.75" x14ac:dyDescent="0.25">
      <c r="A39" s="134" t="s">
        <v>143</v>
      </c>
      <c r="B39" s="76" t="s">
        <v>96</v>
      </c>
      <c r="C39" s="114">
        <f t="shared" si="2"/>
        <v>10.026</v>
      </c>
      <c r="D39" s="114">
        <v>7.5759999999999996</v>
      </c>
      <c r="E39" s="114">
        <v>5.9119999999999999</v>
      </c>
      <c r="F39" s="114">
        <v>2.4500000000000002</v>
      </c>
      <c r="J39" s="60"/>
    </row>
    <row r="40" spans="1:11" ht="47.25" x14ac:dyDescent="0.25">
      <c r="A40" s="134" t="s">
        <v>144</v>
      </c>
      <c r="B40" s="98" t="s">
        <v>88</v>
      </c>
      <c r="C40" s="69">
        <f t="shared" si="2"/>
        <v>18</v>
      </c>
      <c r="D40" s="114">
        <v>-0.70599999999999996</v>
      </c>
      <c r="E40" s="114"/>
      <c r="F40" s="114">
        <v>18.706</v>
      </c>
    </row>
    <row r="41" spans="1:11" ht="47.25" x14ac:dyDescent="0.25">
      <c r="A41" s="134" t="s">
        <v>145</v>
      </c>
      <c r="B41" s="76" t="s">
        <v>89</v>
      </c>
      <c r="C41" s="114">
        <f t="shared" si="2"/>
        <v>-341.88900000000001</v>
      </c>
      <c r="D41" s="114">
        <v>-341.88900000000001</v>
      </c>
      <c r="E41" s="114"/>
      <c r="F41" s="114"/>
    </row>
    <row r="42" spans="1:11" ht="15.75" x14ac:dyDescent="0.25">
      <c r="A42" s="104"/>
      <c r="B42" s="73" t="s">
        <v>0</v>
      </c>
      <c r="C42" s="65">
        <f t="shared" si="2"/>
        <v>-35.5</v>
      </c>
      <c r="D42" s="138">
        <f>D15</f>
        <v>-149.89000000000001</v>
      </c>
      <c r="E42" s="138">
        <f t="shared" ref="E42:F42" si="3">E15</f>
        <v>98.087000000000003</v>
      </c>
      <c r="F42" s="138">
        <f t="shared" si="3"/>
        <v>114.39000000000001</v>
      </c>
    </row>
    <row r="43" spans="1:11" x14ac:dyDescent="0.2">
      <c r="B43" s="118"/>
      <c r="C43" s="118"/>
      <c r="D43" s="118"/>
      <c r="E43" s="118"/>
    </row>
    <row r="47" spans="1:11" x14ac:dyDescent="0.2">
      <c r="K47" s="60"/>
    </row>
    <row r="48" spans="1:11" x14ac:dyDescent="0.2">
      <c r="J48" s="60"/>
      <c r="K48" s="60"/>
    </row>
    <row r="49" spans="10:11" x14ac:dyDescent="0.2">
      <c r="J49" s="60"/>
      <c r="K49" s="60"/>
    </row>
    <row r="50" spans="10:11" x14ac:dyDescent="0.2">
      <c r="K50" s="60"/>
    </row>
    <row r="51" spans="10:11" x14ac:dyDescent="0.2">
      <c r="K51" s="60"/>
    </row>
    <row r="52" spans="10:11" x14ac:dyDescent="0.2">
      <c r="K52" s="60"/>
    </row>
    <row r="53" spans="10:11" x14ac:dyDescent="0.2">
      <c r="K53" s="60"/>
    </row>
    <row r="54" spans="10:11" x14ac:dyDescent="0.2">
      <c r="K54" s="60"/>
    </row>
    <row r="55" spans="10:11" x14ac:dyDescent="0.2">
      <c r="K55" s="60"/>
    </row>
    <row r="56" spans="10:11" x14ac:dyDescent="0.2">
      <c r="K56" s="60"/>
    </row>
    <row r="57" spans="10:11" ht="15.75" customHeight="1" x14ac:dyDescent="0.2">
      <c r="K57" s="60"/>
    </row>
    <row r="58" spans="10:11" x14ac:dyDescent="0.2">
      <c r="K58" s="60"/>
    </row>
    <row r="59" spans="10:11" x14ac:dyDescent="0.2">
      <c r="K59" s="60"/>
    </row>
    <row r="60" spans="10:11" x14ac:dyDescent="0.2">
      <c r="K60" s="60"/>
    </row>
    <row r="61" spans="10:11" x14ac:dyDescent="0.2">
      <c r="K61" s="60"/>
    </row>
    <row r="62" spans="10:11" x14ac:dyDescent="0.2">
      <c r="K62" s="60"/>
    </row>
    <row r="63" spans="10:11" x14ac:dyDescent="0.2">
      <c r="K63" s="60"/>
    </row>
    <row r="64" spans="10:11" ht="15" customHeight="1" x14ac:dyDescent="0.2">
      <c r="K64" s="60"/>
    </row>
    <row r="65" spans="11:11" ht="49.5" customHeight="1" x14ac:dyDescent="0.2">
      <c r="K65" s="60"/>
    </row>
    <row r="66" spans="11:11" ht="49.5" customHeight="1" x14ac:dyDescent="0.2">
      <c r="K66" s="60"/>
    </row>
    <row r="67" spans="11:11" x14ac:dyDescent="0.2">
      <c r="K67" s="60"/>
    </row>
    <row r="68" spans="11:11" x14ac:dyDescent="0.2">
      <c r="K68" s="60"/>
    </row>
    <row r="69" spans="11:11" x14ac:dyDescent="0.2">
      <c r="K69" s="60"/>
    </row>
    <row r="70" spans="11:11" x14ac:dyDescent="0.2">
      <c r="K70" s="60"/>
    </row>
    <row r="71" spans="11:11" x14ac:dyDescent="0.2">
      <c r="K71" s="60"/>
    </row>
    <row r="72" spans="11:11" x14ac:dyDescent="0.2">
      <c r="K72" s="60"/>
    </row>
    <row r="73" spans="11:11" x14ac:dyDescent="0.2">
      <c r="K73" s="60"/>
    </row>
    <row r="74" spans="11:11" x14ac:dyDescent="0.2">
      <c r="K74" s="60"/>
    </row>
    <row r="75" spans="11:11" x14ac:dyDescent="0.2">
      <c r="K75" s="60"/>
    </row>
    <row r="76" spans="11:11" x14ac:dyDescent="0.2">
      <c r="K76" s="60"/>
    </row>
    <row r="77" spans="11:11" x14ac:dyDescent="0.2">
      <c r="K77" s="60"/>
    </row>
    <row r="78" spans="11:11" x14ac:dyDescent="0.2">
      <c r="K78" s="60"/>
    </row>
    <row r="79" spans="11:11" x14ac:dyDescent="0.2">
      <c r="K79" s="60"/>
    </row>
    <row r="80" spans="11:11" x14ac:dyDescent="0.2">
      <c r="K80" s="60"/>
    </row>
    <row r="81" spans="11:11" x14ac:dyDescent="0.2">
      <c r="K81" s="60"/>
    </row>
    <row r="82" spans="11:11" x14ac:dyDescent="0.2">
      <c r="K82" s="60"/>
    </row>
    <row r="83" spans="11:11" x14ac:dyDescent="0.2">
      <c r="K83" s="60"/>
    </row>
    <row r="84" spans="11:11" x14ac:dyDescent="0.2">
      <c r="K84" s="60"/>
    </row>
    <row r="85" spans="11:11" x14ac:dyDescent="0.2">
      <c r="K85" s="60"/>
    </row>
    <row r="86" spans="11:11" x14ac:dyDescent="0.2">
      <c r="K86" s="60"/>
    </row>
    <row r="87" spans="11:11" x14ac:dyDescent="0.2">
      <c r="K87" s="60"/>
    </row>
    <row r="88" spans="11:11" x14ac:dyDescent="0.2">
      <c r="K88" s="60"/>
    </row>
    <row r="89" spans="11:11" x14ac:dyDescent="0.2">
      <c r="K89" s="60"/>
    </row>
    <row r="90" spans="11:11" x14ac:dyDescent="0.2">
      <c r="K90" s="60"/>
    </row>
    <row r="91" spans="11:11" x14ac:dyDescent="0.2">
      <c r="K91" s="60"/>
    </row>
    <row r="92" spans="11:11" x14ac:dyDescent="0.2">
      <c r="K92" s="60"/>
    </row>
    <row r="103" ht="19.5" customHeight="1" x14ac:dyDescent="0.2"/>
    <row r="106" ht="30.6" customHeight="1" x14ac:dyDescent="0.2"/>
    <row r="132" spans="11:11" x14ac:dyDescent="0.2">
      <c r="K132" s="60"/>
    </row>
    <row r="133" spans="11:11" x14ac:dyDescent="0.2">
      <c r="K133" s="60"/>
    </row>
    <row r="134" spans="11:11" x14ac:dyDescent="0.2">
      <c r="K134" s="60"/>
    </row>
    <row r="135" spans="11:11" x14ac:dyDescent="0.2">
      <c r="K135" s="60"/>
    </row>
    <row r="138" spans="11:11" ht="15" customHeight="1" x14ac:dyDescent="0.2"/>
    <row r="143" spans="11:11" ht="30" customHeight="1" x14ac:dyDescent="0.2"/>
    <row r="144" spans="11:11" ht="16.149999999999999" customHeight="1" x14ac:dyDescent="0.2"/>
    <row r="145" ht="15.6" customHeight="1" x14ac:dyDescent="0.2"/>
    <row r="151" ht="15" customHeight="1" x14ac:dyDescent="0.2"/>
    <row r="152" ht="15" customHeight="1" x14ac:dyDescent="0.2"/>
    <row r="153" ht="13.9" customHeight="1" x14ac:dyDescent="0.2"/>
    <row r="154" ht="13.15" customHeight="1" x14ac:dyDescent="0.2"/>
    <row r="155" ht="27" customHeight="1" x14ac:dyDescent="0.2"/>
    <row r="156" ht="14.45" customHeight="1" x14ac:dyDescent="0.2"/>
    <row r="157" ht="16.149999999999999" customHeight="1" x14ac:dyDescent="0.2"/>
    <row r="158" ht="13.5" customHeight="1" x14ac:dyDescent="0.2"/>
    <row r="159" ht="13.9" customHeight="1" x14ac:dyDescent="0.2"/>
    <row r="160" ht="13.9" customHeight="1" x14ac:dyDescent="0.2"/>
    <row r="161" ht="15" customHeight="1" x14ac:dyDescent="0.2"/>
    <row r="162" ht="15.6" customHeight="1" x14ac:dyDescent="0.2"/>
    <row r="165" ht="14.45" customHeight="1" x14ac:dyDescent="0.2"/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2017-11-23T13:24:03Z</cp:lastPrinted>
  <dcterms:created xsi:type="dcterms:W3CDTF">2006-11-21T07:32:28Z</dcterms:created>
  <dcterms:modified xsi:type="dcterms:W3CDTF">2017-12-01T11:54:52Z</dcterms:modified>
</cp:coreProperties>
</file>