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8800" windowHeight="11430" tabRatio="871"/>
  </bookViews>
  <sheets>
    <sheet name="Planas 28 pr." sheetId="13" r:id="rId1"/>
  </sheets>
  <definedNames>
    <definedName name="_xlnm.Print_Area" localSheetId="0">'Planas 28 pr.'!$A$1:$R$159</definedName>
  </definedNames>
  <calcPr calcId="145621"/>
</workbook>
</file>

<file path=xl/calcChain.xml><?xml version="1.0" encoding="utf-8"?>
<calcChain xmlns="http://schemas.openxmlformats.org/spreadsheetml/2006/main">
  <c r="Q121" i="13" l="1"/>
  <c r="O121" i="13"/>
  <c r="N121" i="13"/>
  <c r="R121" i="13" s="1"/>
  <c r="R120" i="13"/>
  <c r="J121" i="13"/>
  <c r="F121" i="13"/>
  <c r="M134" i="13"/>
  <c r="M133" i="13"/>
  <c r="M132" i="13"/>
  <c r="M131" i="13"/>
  <c r="M130" i="13"/>
  <c r="M129" i="13"/>
  <c r="M128" i="13"/>
  <c r="M127" i="13"/>
  <c r="M126" i="13"/>
  <c r="M125" i="13"/>
  <c r="M124" i="13"/>
  <c r="M123" i="13"/>
  <c r="M122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I121" i="13"/>
  <c r="M121" i="13" s="1"/>
  <c r="D121" i="13"/>
  <c r="L121" i="13"/>
  <c r="G121" i="13"/>
  <c r="M120" i="13"/>
  <c r="H120" i="13"/>
  <c r="H147" i="13"/>
  <c r="H146" i="13"/>
  <c r="H145" i="13"/>
  <c r="H148" i="13"/>
  <c r="M148" i="13"/>
  <c r="R148" i="13"/>
  <c r="H149" i="13"/>
  <c r="M149" i="13"/>
  <c r="R149" i="13"/>
  <c r="H150" i="13"/>
  <c r="M150" i="13"/>
  <c r="R150" i="13"/>
  <c r="H151" i="13"/>
  <c r="M151" i="13"/>
  <c r="R151" i="13"/>
  <c r="H152" i="13"/>
  <c r="M152" i="13"/>
  <c r="R152" i="13"/>
  <c r="H153" i="13"/>
  <c r="M153" i="13"/>
  <c r="R153" i="13"/>
  <c r="H154" i="13"/>
  <c r="M154" i="13"/>
  <c r="R154" i="13"/>
  <c r="H121" i="13" l="1"/>
  <c r="O10" i="13"/>
  <c r="P10" i="13" l="1"/>
  <c r="J10" i="13"/>
  <c r="E10" i="13"/>
  <c r="Q10" i="13" l="1"/>
  <c r="R10" i="13"/>
  <c r="F10" i="13"/>
  <c r="K10" i="13"/>
  <c r="H80" i="13"/>
  <c r="M79" i="13"/>
  <c r="H79" i="13"/>
  <c r="R78" i="13"/>
  <c r="M78" i="13"/>
  <c r="H78" i="13"/>
  <c r="R77" i="13"/>
  <c r="M77" i="13"/>
  <c r="H77" i="13"/>
  <c r="R76" i="13"/>
  <c r="M76" i="13"/>
  <c r="H76" i="13"/>
  <c r="R75" i="13"/>
  <c r="M75" i="13"/>
  <c r="H75" i="13"/>
  <c r="R74" i="13"/>
  <c r="M74" i="13"/>
  <c r="H74" i="13"/>
  <c r="R73" i="13"/>
  <c r="M73" i="13"/>
  <c r="H73" i="13"/>
  <c r="R72" i="13"/>
  <c r="M72" i="13"/>
  <c r="H72" i="13"/>
  <c r="R71" i="13"/>
  <c r="M71" i="13"/>
  <c r="H71" i="13"/>
  <c r="R70" i="13"/>
  <c r="M70" i="13"/>
  <c r="H70" i="13"/>
  <c r="R69" i="13"/>
  <c r="M69" i="13"/>
  <c r="H69" i="13"/>
  <c r="R68" i="13"/>
  <c r="M68" i="13"/>
  <c r="H68" i="13"/>
  <c r="R67" i="13"/>
  <c r="M67" i="13"/>
  <c r="H67" i="13"/>
  <c r="R66" i="13"/>
  <c r="M66" i="13"/>
  <c r="H66" i="13"/>
  <c r="R65" i="13"/>
  <c r="M65" i="13"/>
  <c r="H65" i="13"/>
  <c r="R64" i="13"/>
  <c r="M64" i="13"/>
  <c r="H64" i="13"/>
  <c r="R63" i="13"/>
  <c r="M63" i="13"/>
  <c r="H63" i="13"/>
  <c r="M54" i="13"/>
  <c r="R155" i="13"/>
  <c r="R147" i="13"/>
  <c r="R146" i="13"/>
  <c r="R145" i="13"/>
  <c r="R144" i="13"/>
  <c r="R143" i="13"/>
  <c r="R142" i="13"/>
  <c r="R141" i="13"/>
  <c r="R140" i="13"/>
  <c r="R139" i="13"/>
  <c r="R138" i="13"/>
  <c r="R137" i="13"/>
  <c r="R136" i="13"/>
  <c r="R135" i="13"/>
  <c r="R134" i="13"/>
  <c r="R133" i="13"/>
  <c r="R132" i="13"/>
  <c r="R131" i="13"/>
  <c r="R130" i="13"/>
  <c r="R129" i="13"/>
  <c r="R128" i="13"/>
  <c r="R127" i="13"/>
  <c r="R126" i="13"/>
  <c r="R125" i="13"/>
  <c r="R124" i="13"/>
  <c r="R123" i="13"/>
  <c r="R122" i="13"/>
  <c r="R119" i="13"/>
  <c r="R118" i="13"/>
  <c r="R117" i="13"/>
  <c r="R116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89" i="13"/>
  <c r="R88" i="13"/>
  <c r="R87" i="13"/>
  <c r="R86" i="13"/>
  <c r="R85" i="13"/>
  <c r="R61" i="13"/>
  <c r="R60" i="13"/>
  <c r="R59" i="13"/>
  <c r="R58" i="13"/>
  <c r="R57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15" i="13"/>
  <c r="R14" i="13"/>
  <c r="R13" i="13"/>
  <c r="M155" i="13"/>
  <c r="M147" i="13"/>
  <c r="M146" i="13"/>
  <c r="M145" i="13"/>
  <c r="M144" i="13"/>
  <c r="M143" i="13"/>
  <c r="M142" i="13"/>
  <c r="M141" i="13"/>
  <c r="M140" i="13"/>
  <c r="M139" i="13"/>
  <c r="M138" i="13"/>
  <c r="M137" i="13"/>
  <c r="M136" i="13"/>
  <c r="M135" i="13"/>
  <c r="M119" i="13"/>
  <c r="M118" i="13"/>
  <c r="M117" i="13"/>
  <c r="M116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89" i="13"/>
  <c r="M88" i="13"/>
  <c r="M87" i="13"/>
  <c r="M86" i="13"/>
  <c r="M85" i="13"/>
  <c r="M61" i="13"/>
  <c r="M60" i="13"/>
  <c r="M59" i="13"/>
  <c r="M58" i="13"/>
  <c r="M57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15" i="13"/>
  <c r="M14" i="13"/>
  <c r="M13" i="13"/>
  <c r="O56" i="13"/>
  <c r="Q115" i="13"/>
  <c r="P115" i="13"/>
  <c r="O115" i="13"/>
  <c r="N115" i="13"/>
  <c r="Q92" i="13"/>
  <c r="P92" i="13"/>
  <c r="O92" i="13"/>
  <c r="N92" i="13"/>
  <c r="N91" i="13" s="1"/>
  <c r="Q84" i="13"/>
  <c r="P84" i="13"/>
  <c r="O84" i="13"/>
  <c r="N84" i="13"/>
  <c r="Q62" i="13"/>
  <c r="P62" i="13"/>
  <c r="O62" i="13"/>
  <c r="N62" i="13"/>
  <c r="Q56" i="13"/>
  <c r="P56" i="13"/>
  <c r="N56" i="13"/>
  <c r="Q34" i="13"/>
  <c r="P34" i="13"/>
  <c r="O34" i="13"/>
  <c r="N34" i="13"/>
  <c r="Q12" i="13"/>
  <c r="P12" i="13"/>
  <c r="O12" i="13"/>
  <c r="N12" i="13"/>
  <c r="C12" i="13"/>
  <c r="P9" i="13" l="1"/>
  <c r="N9" i="13"/>
  <c r="O9" i="13"/>
  <c r="Q9" i="13"/>
  <c r="G10" i="13"/>
  <c r="H10" i="13" s="1"/>
  <c r="L10" i="13"/>
  <c r="R115" i="13"/>
  <c r="Q91" i="13"/>
  <c r="O91" i="13"/>
  <c r="M84" i="13"/>
  <c r="R84" i="13"/>
  <c r="R56" i="13"/>
  <c r="M62" i="13"/>
  <c r="R92" i="13"/>
  <c r="M92" i="13"/>
  <c r="R62" i="13"/>
  <c r="P91" i="13"/>
  <c r="M115" i="13"/>
  <c r="M56" i="13"/>
  <c r="M12" i="13"/>
  <c r="M34" i="13"/>
  <c r="R12" i="13"/>
  <c r="R34" i="13"/>
  <c r="R91" i="13" l="1"/>
  <c r="R9" i="13"/>
  <c r="M10" i="13"/>
  <c r="M9" i="13" s="1"/>
  <c r="M91" i="13"/>
  <c r="R90" i="13" l="1"/>
  <c r="I115" i="13" l="1"/>
  <c r="C84" i="13"/>
  <c r="H155" i="13" l="1"/>
  <c r="D115" i="13"/>
  <c r="E115" i="13"/>
  <c r="F115" i="13"/>
  <c r="G115" i="13"/>
  <c r="J115" i="13"/>
  <c r="K115" i="13"/>
  <c r="L115" i="13"/>
  <c r="C115" i="13"/>
  <c r="D92" i="13"/>
  <c r="E92" i="13"/>
  <c r="F92" i="13"/>
  <c r="G92" i="13"/>
  <c r="I92" i="13"/>
  <c r="I91" i="13" s="1"/>
  <c r="J92" i="13"/>
  <c r="K92" i="13"/>
  <c r="L92" i="13"/>
  <c r="C92" i="13"/>
  <c r="D84" i="13"/>
  <c r="E84" i="13"/>
  <c r="F84" i="13"/>
  <c r="G84" i="13"/>
  <c r="I84" i="13"/>
  <c r="J84" i="13"/>
  <c r="K84" i="13"/>
  <c r="L84" i="13"/>
  <c r="D62" i="13"/>
  <c r="E62" i="13"/>
  <c r="F62" i="13"/>
  <c r="G62" i="13"/>
  <c r="I62" i="13"/>
  <c r="J62" i="13"/>
  <c r="K62" i="13"/>
  <c r="L62" i="13"/>
  <c r="C62" i="13"/>
  <c r="D56" i="13"/>
  <c r="E56" i="13"/>
  <c r="F56" i="13"/>
  <c r="G56" i="13"/>
  <c r="I56" i="13"/>
  <c r="J56" i="13"/>
  <c r="K56" i="13"/>
  <c r="L56" i="13"/>
  <c r="C56" i="13"/>
  <c r="D34" i="13"/>
  <c r="E34" i="13"/>
  <c r="F34" i="13"/>
  <c r="G34" i="13"/>
  <c r="I34" i="13"/>
  <c r="J34" i="13"/>
  <c r="K34" i="13"/>
  <c r="L34" i="13"/>
  <c r="C34" i="13"/>
  <c r="D12" i="13"/>
  <c r="E12" i="13"/>
  <c r="E9" i="13" s="1"/>
  <c r="F12" i="13"/>
  <c r="G12" i="13"/>
  <c r="I12" i="13"/>
  <c r="J12" i="13"/>
  <c r="J9" i="13" s="1"/>
  <c r="K12" i="13"/>
  <c r="L12" i="13"/>
  <c r="I9" i="13" l="1"/>
  <c r="L9" i="13"/>
  <c r="G9" i="13"/>
  <c r="D9" i="13"/>
  <c r="K9" i="13"/>
  <c r="F9" i="13"/>
  <c r="F91" i="13"/>
  <c r="G91" i="13"/>
  <c r="E91" i="13"/>
  <c r="D91" i="13"/>
  <c r="K91" i="13"/>
  <c r="J91" i="13"/>
  <c r="C91" i="13"/>
  <c r="L91" i="13"/>
  <c r="C9" i="13"/>
  <c r="E7" i="13"/>
  <c r="C90" i="13" l="1"/>
  <c r="R11" i="13" l="1"/>
  <c r="M11" i="13" l="1"/>
  <c r="H11" i="13"/>
  <c r="H116" i="13" l="1"/>
  <c r="H111" i="13"/>
  <c r="H13" i="13"/>
  <c r="H14" i="13"/>
  <c r="H15" i="13"/>
  <c r="H35" i="13"/>
  <c r="H36" i="13"/>
  <c r="H52" i="13"/>
  <c r="H57" i="13"/>
  <c r="H58" i="13"/>
  <c r="H59" i="13"/>
  <c r="H60" i="13"/>
  <c r="H61" i="13"/>
  <c r="H85" i="13"/>
  <c r="H86" i="13"/>
  <c r="H87" i="13"/>
  <c r="H88" i="13"/>
  <c r="H89" i="13"/>
  <c r="H97" i="13"/>
  <c r="H98" i="13"/>
  <c r="H99" i="13"/>
  <c r="H100" i="13"/>
  <c r="H101" i="13"/>
  <c r="H110" i="13"/>
  <c r="H102" i="13"/>
  <c r="H103" i="13"/>
  <c r="H104" i="13"/>
  <c r="H105" i="13"/>
  <c r="H106" i="13"/>
  <c r="H107" i="13"/>
  <c r="H108" i="13"/>
  <c r="H109" i="13"/>
  <c r="H93" i="13"/>
  <c r="H94" i="13"/>
  <c r="H95" i="13"/>
  <c r="H96" i="13"/>
  <c r="H117" i="13"/>
  <c r="H118" i="13"/>
  <c r="H119" i="13"/>
  <c r="H41" i="13"/>
  <c r="H53" i="13"/>
  <c r="H51" i="13"/>
  <c r="H50" i="13"/>
  <c r="H49" i="13"/>
  <c r="H48" i="13"/>
  <c r="H47" i="13"/>
  <c r="H46" i="13"/>
  <c r="H45" i="13"/>
  <c r="H44" i="13"/>
  <c r="H43" i="13"/>
  <c r="H42" i="13"/>
  <c r="H40" i="13"/>
  <c r="H39" i="13"/>
  <c r="H38" i="13"/>
  <c r="H37" i="13"/>
  <c r="J7" i="13"/>
  <c r="O7" i="13" s="1"/>
  <c r="H114" i="13"/>
  <c r="H113" i="13"/>
  <c r="H112" i="13"/>
  <c r="H135" i="13"/>
  <c r="H136" i="13"/>
  <c r="H137" i="13"/>
  <c r="H138" i="13"/>
  <c r="H139" i="13"/>
  <c r="H140" i="13"/>
  <c r="H141" i="13"/>
  <c r="H142" i="13"/>
  <c r="H143" i="13"/>
  <c r="H144" i="13"/>
  <c r="H92" i="13" l="1"/>
  <c r="H84" i="13"/>
  <c r="H62" i="13"/>
  <c r="H34" i="13"/>
  <c r="H12" i="13"/>
  <c r="H56" i="13"/>
  <c r="H115" i="13"/>
  <c r="H9" i="13" l="1"/>
  <c r="H91" i="13"/>
  <c r="M90" i="13" l="1"/>
</calcChain>
</file>

<file path=xl/comments1.xml><?xml version="1.0" encoding="utf-8"?>
<comments xmlns="http://schemas.openxmlformats.org/spreadsheetml/2006/main">
  <authors>
    <author>Arvydas</author>
  </authors>
  <commentList>
    <comment ref="E120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stogo remontas
</t>
        </r>
      </text>
    </comment>
    <comment ref="J120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garažo vartai
</t>
        </r>
      </text>
    </comment>
    <comment ref="O120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garažo vartai
</t>
        </r>
      </text>
    </comment>
    <comment ref="D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Kopėčios - 0,4
</t>
        </r>
      </text>
    </comment>
    <comment ref="F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Perforatorius -1
Kamp. Šlifuoklis - 0,6
Smūg. Grežtuv -0,3
</t>
        </r>
      </text>
    </comment>
    <comment ref="G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Dujų analizatorius -0,3
</t>
        </r>
      </text>
    </comment>
    <comment ref="I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Kopėčios - 0,4
</t>
        </r>
      </text>
    </comment>
    <comment ref="J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Perforatorius -1
Kamp. Šlifuoklis - 0,6
Smūg. Grežtuv -0,3
</t>
        </r>
      </text>
    </comment>
    <comment ref="K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dujinis katilas - 3
</t>
        </r>
      </text>
    </comment>
    <comment ref="L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Dujų analizatorius -0,3
</t>
        </r>
      </text>
    </comment>
    <comment ref="N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Kopėčios - 0,4
</t>
        </r>
      </text>
    </comment>
    <comment ref="O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Perforatorius -1
Kamp. Šlifuoklis - 0,6
Smūg. Grežtuv -0,3
</t>
        </r>
      </text>
    </comment>
    <comment ref="Q121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Dujų analizatorius -0,3
</t>
        </r>
      </text>
    </comment>
    <comment ref="F143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43" authorId="0">
      <text>
        <r>
          <rPr>
            <b/>
            <sz val="9"/>
            <color indexed="81"/>
            <rFont val="Tahoma"/>
            <family val="2"/>
            <charset val="186"/>
          </rPr>
          <t>Arvydas:</t>
        </r>
        <r>
          <rPr>
            <sz val="9"/>
            <color indexed="81"/>
            <rFont val="Tahoma"/>
            <family val="2"/>
            <charset val="186"/>
          </rPr>
          <t xml:space="preserve">
autoklavas
</t>
        </r>
      </text>
    </comment>
  </commentList>
</comments>
</file>

<file path=xl/sharedStrings.xml><?xml version="1.0" encoding="utf-8"?>
<sst xmlns="http://schemas.openxmlformats.org/spreadsheetml/2006/main" count="308" uniqueCount="240">
  <si>
    <t>Iš viso</t>
  </si>
  <si>
    <t>2.2.</t>
  </si>
  <si>
    <t xml:space="preserve"> metai</t>
  </si>
  <si>
    <t>1.</t>
  </si>
  <si>
    <t>1.1.</t>
  </si>
  <si>
    <t>1.2.</t>
  </si>
  <si>
    <t>I</t>
  </si>
  <si>
    <t>II</t>
  </si>
  <si>
    <t>III</t>
  </si>
  <si>
    <t>IV</t>
  </si>
  <si>
    <t>Investicijų ir plėtros projektams įgyvendinti</t>
  </si>
  <si>
    <t>Eil. Nr.</t>
  </si>
  <si>
    <t>Paskolos investicijų projektams įgyvendinti</t>
  </si>
  <si>
    <t>Lėšų panaudojimas</t>
  </si>
  <si>
    <t>1.6.</t>
  </si>
  <si>
    <t>Ilgalaikio turto įsigijimo šaltiniai</t>
  </si>
  <si>
    <t>1.4.1.</t>
  </si>
  <si>
    <t>1.2.1.</t>
  </si>
  <si>
    <t>1.3.</t>
  </si>
  <si>
    <t>1.4.</t>
  </si>
  <si>
    <t>2.</t>
  </si>
  <si>
    <t>2.1.</t>
  </si>
  <si>
    <t>2.1.1.</t>
  </si>
  <si>
    <t>2.1.2.</t>
  </si>
  <si>
    <t>1.4.4.</t>
  </si>
  <si>
    <t>1.4.5.</t>
  </si>
  <si>
    <t>1.5.3.</t>
  </si>
  <si>
    <t>1.5.4.</t>
  </si>
  <si>
    <t>1.5.5.</t>
  </si>
  <si>
    <t>1.3.7.</t>
  </si>
  <si>
    <t>1.3.8.</t>
  </si>
  <si>
    <t>1.3.9.</t>
  </si>
  <si>
    <t>1.3.10.</t>
  </si>
  <si>
    <t>1.3.11.</t>
  </si>
  <si>
    <t>1.3.12.</t>
  </si>
  <si>
    <t>metai</t>
  </si>
  <si>
    <t>1.3.1.</t>
  </si>
  <si>
    <t>1.3.2.</t>
  </si>
  <si>
    <t>1.3.3.</t>
  </si>
  <si>
    <t>1.5.1.</t>
  </si>
  <si>
    <t>1.5.2.</t>
  </si>
  <si>
    <t>1.6.1.</t>
  </si>
  <si>
    <t>1.6.2.</t>
  </si>
  <si>
    <t>1.6.3.</t>
  </si>
  <si>
    <t>1.3.4.</t>
  </si>
  <si>
    <t>1.3.5.</t>
  </si>
  <si>
    <t>1.3.6.</t>
  </si>
  <si>
    <t>1.6.4.</t>
  </si>
  <si>
    <t>1.6.5.</t>
  </si>
  <si>
    <t>1.4.2.</t>
  </si>
  <si>
    <t>1.4.3.</t>
  </si>
  <si>
    <t>1.5.</t>
  </si>
  <si>
    <t>Įsigytas (atstatytas) ilgalaikis</t>
  </si>
  <si>
    <t>1.1.1.</t>
  </si>
  <si>
    <t>2.2.1.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</si>
  <si>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</si>
  <si>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</si>
  <si>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</si>
  <si>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</si>
  <si>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</si>
  <si>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</si>
  <si>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</si>
  <si>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</si>
  <si>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2.1.3.</t>
  </si>
  <si>
    <t>2.1.4.</t>
  </si>
  <si>
    <t>2.1.5.</t>
  </si>
  <si>
    <t>2.1.6.</t>
  </si>
  <si>
    <t>2.1.7.</t>
  </si>
  <si>
    <t>2.1.8.</t>
  </si>
  <si>
    <t>2.1.9.</t>
  </si>
  <si>
    <t>2.2.2.</t>
  </si>
  <si>
    <t>Ilgalaikio turto nusidėvėjimo lėšos</t>
  </si>
  <si>
    <t>Valstybės subsidijų ir dotacijų lėšos</t>
  </si>
  <si>
    <t xml:space="preserve">Savivaldybės subsidijų ir dotacijų lėšos lėšos 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</si>
  <si>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</si>
  <si>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</si>
  <si>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</si>
  <si>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</si>
  <si>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</si>
  <si>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</si>
  <si>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</si>
  <si>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</si>
  <si>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</si>
  <si>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</si>
  <si>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</si>
  <si>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</si>
  <si>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</si>
  <si>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</si>
  <si>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</si>
  <si>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</si>
  <si>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</si>
  <si>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</si>
  <si>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</si>
  <si>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Europos sąjungos fondų lėšos</t>
  </si>
  <si>
    <t>1.5.6.</t>
  </si>
  <si>
    <t>1.5.7.</t>
  </si>
  <si>
    <t>1.5.8.</t>
  </si>
  <si>
    <t>1.5.9.</t>
  </si>
  <si>
    <t>1.5.10.</t>
  </si>
  <si>
    <t>Kitos nuosavos lėšos</t>
  </si>
  <si>
    <t>Ataskaitinio laikotarpio pelno dalis</t>
  </si>
  <si>
    <t>Ankstesniais laikotarpiais sukauptos piniginės lėšos</t>
  </si>
  <si>
    <t xml:space="preserve">Kitos 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</si>
  <si>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</si>
  <si>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</si>
  <si>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</si>
  <si>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</si>
  <si>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</si>
  <si>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</si>
  <si>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</si>
  <si>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</si>
  <si>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</si>
  <si>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</si>
  <si>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</si>
  <si>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</si>
  <si>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</si>
  <si>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Ilgalaikiam turtui įsigyti ir atnaujinti (renovuoti)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</si>
  <si>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</si>
  <si>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</si>
  <si>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</si>
  <si>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</si>
  <si>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</si>
  <si>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</si>
  <si>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</si>
  <si>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</si>
  <si>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</si>
  <si>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</si>
  <si>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</si>
  <si>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</si>
  <si>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</si>
  <si>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</si>
  <si>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</si>
  <si>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</si>
  <si>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2.2.19.</t>
  </si>
  <si>
    <t>2.2.20.</t>
  </si>
  <si>
    <t>2.2.21.</t>
  </si>
  <si>
    <t>2.2.22.</t>
  </si>
  <si>
    <t>2.2.23.</t>
  </si>
  <si>
    <t>2.2.24.</t>
  </si>
  <si>
    <t>2.2.25.</t>
  </si>
  <si>
    <t>2.2.26.</t>
  </si>
  <si>
    <t>2.2.27.</t>
  </si>
  <si>
    <t>2.2.28.</t>
  </si>
  <si>
    <t>2.2.29.</t>
  </si>
  <si>
    <t>2.2.30.</t>
  </si>
  <si>
    <t>2.2.31.</t>
  </si>
  <si>
    <t>2.2.32.</t>
  </si>
  <si>
    <t>2.2.33.</t>
  </si>
  <si>
    <t>2.2.34.</t>
  </si>
  <si>
    <t>2.2.35.</t>
  </si>
  <si>
    <t>2.2.36.</t>
  </si>
  <si>
    <t>2.2.37.</t>
  </si>
  <si>
    <t>2.2.38.</t>
  </si>
  <si>
    <t>2.2.39.</t>
  </si>
  <si>
    <t>2.2.40.</t>
  </si>
  <si>
    <t>iš šio skaičiaus paviršinių nuotekų ilgalaikio turto nusidėvėjimo lėšos</t>
  </si>
  <si>
    <t>Oraputės</t>
  </si>
  <si>
    <t>Aeratoriai</t>
  </si>
  <si>
    <t>Dumblo siurbliai</t>
  </si>
  <si>
    <t>Krūmapjovės</t>
  </si>
  <si>
    <t>Giluminiai vandens siurbliai</t>
  </si>
  <si>
    <t>Nuotekų siurbliai</t>
  </si>
  <si>
    <t>Elektrinės sklendės</t>
  </si>
  <si>
    <t>Dažnių keitikliai</t>
  </si>
  <si>
    <t>Valdymo, apsaugos ir automatikos įranga</t>
  </si>
  <si>
    <t>Duomenų perdavimo įranga</t>
  </si>
  <si>
    <t>Artezinių gręžinių tamponavimas vandenvietėse</t>
  </si>
  <si>
    <t>Vandentiekio bokštų griovimas</t>
  </si>
  <si>
    <t>Švaraus vandens siurbliai</t>
  </si>
  <si>
    <t>Kompresoriai</t>
  </si>
  <si>
    <t>Motopompa</t>
  </si>
  <si>
    <t>Žoliapjovė</t>
  </si>
  <si>
    <t>Debito matavimo įrenginiai</t>
  </si>
  <si>
    <t>Tvorų įrengimas</t>
  </si>
  <si>
    <t>Maišyklės</t>
  </si>
  <si>
    <t>Ilgalaikio turto rekontrukcija</t>
  </si>
  <si>
    <t>Ilgalaikio turto įsigyjimas</t>
  </si>
  <si>
    <t>Vandens apskaitos prietaisai</t>
  </si>
  <si>
    <t>Nuotekų tinklų atstatymas ir įrengimas</t>
  </si>
  <si>
    <t>Vandentiekio ir nuotekų tinklų plėtra Salantuose, II etapas</t>
  </si>
  <si>
    <t>Vandens gerinimo įrenginių statyba (Jokūbavas)</t>
  </si>
  <si>
    <t>Projekto įgyvendinimas (Projektas Jokūbavas, Grūšlaukė)</t>
  </si>
  <si>
    <t>Kretingos vandens tiekimo tinklų rekonstrukcija</t>
  </si>
  <si>
    <t>Kurmaičių vandens tiekimo tinklų rekonstrukcija</t>
  </si>
  <si>
    <t>Padvarių vandens tiekimo tinklų rekonstrukcija</t>
  </si>
  <si>
    <t>Darbėnų vandens tiekimo tinklų rekonstrukcija</t>
  </si>
  <si>
    <t>Laivių vandentiekimo tinklų rekonstrukcija</t>
  </si>
  <si>
    <t>Erlėnų vandens tiekimo tinklų rekonstrukcija</t>
  </si>
  <si>
    <t>Kretingos miesto nuotekų tinklų rekonstrukcija</t>
  </si>
  <si>
    <t>Kurmaičių nuotekų tinklų rekonstrukcija</t>
  </si>
  <si>
    <t>Padvarių nuotekų tinklų rekonstrukcija</t>
  </si>
  <si>
    <t>Kurmaičių nuotekų tinklų statyba</t>
  </si>
  <si>
    <t>Padvarių nuotekų tinklų statyba</t>
  </si>
  <si>
    <t>Kurmaičių vandens gerinimo įrenginių statyba</t>
  </si>
  <si>
    <t>Darbėnų vandens gerinimo įrenginių statyba</t>
  </si>
  <si>
    <t>Grūšlaukės vandens gerinimo įrenginių statyba</t>
  </si>
  <si>
    <t>Baublių vandens gerinimo įrenginių statyba</t>
  </si>
  <si>
    <t>Rūdaičių vandens gerinimo įrenginių statyba</t>
  </si>
  <si>
    <t>Lazdininkų vandens gerinimo įrenginių statyba</t>
  </si>
  <si>
    <t>1.2.21.</t>
  </si>
  <si>
    <t>1.3.21.</t>
  </si>
  <si>
    <t>Salantai II etapas</t>
  </si>
  <si>
    <t>Projektas Jokūbavas, Grūšlaukė</t>
  </si>
  <si>
    <t>Raguviškių nuotekų valymo įrenginių statyba</t>
  </si>
  <si>
    <t>1.5.11.</t>
  </si>
  <si>
    <t>1.5.12.</t>
  </si>
  <si>
    <t>1.5.13.</t>
  </si>
  <si>
    <t>1.5.14.</t>
  </si>
  <si>
    <t>1.5.15.</t>
  </si>
  <si>
    <t>1.5.16.</t>
  </si>
  <si>
    <t>1.5.17.</t>
  </si>
  <si>
    <t>1.5.18.</t>
  </si>
  <si>
    <t>1.5.19.</t>
  </si>
  <si>
    <t>1.5.20.</t>
  </si>
  <si>
    <t>1.5.21.</t>
  </si>
  <si>
    <t>Paskola projektų įgyvendinimui</t>
  </si>
  <si>
    <t>Vandens gerinimo įrenginių statyba Jokūbavas</t>
  </si>
  <si>
    <t>Kalniškiai - Lubiai (Vandentiekio tinklų statyba)</t>
  </si>
  <si>
    <t>Žemaitės al., Kretinga (Vandentiekio tinklai statyba)</t>
  </si>
  <si>
    <t>Žemaitės al., Kretinga (Nuotekų tinklai statyba)</t>
  </si>
  <si>
    <t>Darbėnų pl., Padvariai (Nuotekų tinklai)</t>
  </si>
  <si>
    <t>Žemdirbių g., Žvainiai</t>
  </si>
  <si>
    <t>Žalioji g., Vydmantai</t>
  </si>
  <si>
    <t>Kluonaliai (Vandentiekio tinklai statyba)</t>
  </si>
  <si>
    <t>Vandentiekio tinklų atsatymas ir įrengimas</t>
  </si>
  <si>
    <t>Ilgalaikio turto rekontrukcija (remontas)</t>
  </si>
  <si>
    <t>Kompiuterinė įranga (programinė įranga)</t>
  </si>
  <si>
    <t>Laboratorinė įranga</t>
  </si>
  <si>
    <t>Spec. Automobiliai</t>
  </si>
  <si>
    <t>Generatorius</t>
  </si>
  <si>
    <t>Įrankiai</t>
  </si>
  <si>
    <t>Atvikstinio osmoso linijų renovavimas</t>
  </si>
  <si>
    <t>Nugeležinimo filtrų renovavimas</t>
  </si>
  <si>
    <t>Automobiliai</t>
  </si>
  <si>
    <t>Stoginės technikai įrengimas</t>
  </si>
  <si>
    <r>
      <t>UAB "K</t>
    </r>
    <r>
      <rPr>
        <b/>
        <sz val="9"/>
        <rFont val="Times New Roman"/>
        <family val="1"/>
        <charset val="186"/>
      </rPr>
      <t>RETINGOS VANDENYS</t>
    </r>
    <r>
      <rPr>
        <b/>
        <sz val="10"/>
        <rFont val="Times New Roman"/>
        <family val="1"/>
        <charset val="186"/>
      </rPr>
      <t>" 2016-2019 METŲ VEIKLOS IR PLĖTROS PLANAS</t>
    </r>
  </si>
  <si>
    <t>Laivių vandens tiekimo tinklų rekonstrukcija</t>
  </si>
  <si>
    <t xml:space="preserve"> t  u  r  t  a  s (tūkst. Eur)</t>
  </si>
  <si>
    <t>UAB "Kretingos vandenys" 2016-2019 metų veiklos plano</t>
  </si>
  <si>
    <t>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</si>
</sst>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9" fillId="0" borderId="45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wrapText="1"/>
    </xf>
    <xf numFmtId="0" fontId="7" fillId="0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4" fontId="6" fillId="0" borderId="17" xfId="0" applyNumberFormat="1" applyFont="1" applyBorder="1" applyAlignment="1" applyProtection="1">
      <alignment horizontal="center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4" fontId="6" fillId="0" borderId="3" xfId="0" applyNumberFormat="1" applyFont="1" applyFill="1" applyBorder="1" applyAlignment="1" applyProtection="1">
      <alignment horizontal="center" vertical="center"/>
      <protection hidden="1"/>
    </xf>
    <xf numFmtId="4" fontId="6" fillId="0" borderId="8" xfId="0" applyNumberFormat="1" applyFont="1" applyFill="1" applyBorder="1" applyAlignment="1" applyProtection="1">
      <alignment horizontal="center" vertical="center"/>
      <protection hidden="1"/>
    </xf>
    <xf numFmtId="2" fontId="3" fillId="0" borderId="35" xfId="0" applyNumberFormat="1" applyFont="1" applyBorder="1" applyAlignment="1">
      <alignment wrapText="1"/>
    </xf>
    <xf numFmtId="0" fontId="7" fillId="0" borderId="0" xfId="0" applyFont="1" applyAlignment="1"/>
    <xf numFmtId="164" fontId="7" fillId="0" borderId="0" xfId="0" applyNumberFormat="1" applyFont="1" applyAlignment="1" applyProtection="1">
      <alignment vertical="center"/>
      <protection hidden="1"/>
    </xf>
    <xf numFmtId="4" fontId="6" fillId="0" borderId="3" xfId="0" applyNumberFormat="1" applyFont="1" applyFill="1" applyBorder="1" applyAlignment="1" applyProtection="1">
      <alignment vertical="center"/>
      <protection hidden="1"/>
    </xf>
    <xf numFmtId="4" fontId="6" fillId="0" borderId="3" xfId="0" applyNumberFormat="1" applyFont="1" applyFill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vertical="center"/>
      <protection hidden="1"/>
    </xf>
    <xf numFmtId="4" fontId="6" fillId="0" borderId="8" xfId="0" applyNumberFormat="1" applyFont="1" applyBorder="1" applyAlignment="1" applyProtection="1">
      <alignment horizontal="center" vertical="center"/>
      <protection hidden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0" borderId="21" xfId="0" applyNumberFormat="1" applyFont="1" applyBorder="1" applyAlignment="1" applyProtection="1">
      <alignment horizontal="center" vertical="center"/>
      <protection hidden="1"/>
    </xf>
    <xf numFmtId="4" fontId="6" fillId="0" borderId="8" xfId="0" applyNumberFormat="1" applyFont="1" applyFill="1" applyBorder="1" applyAlignment="1" applyProtection="1">
      <alignment horizontal="right" vertical="center"/>
      <protection hidden="1"/>
    </xf>
    <xf numFmtId="4" fontId="6" fillId="0" borderId="37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9" fillId="0" borderId="32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9" fillId="0" borderId="28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1" fontId="9" fillId="0" borderId="32" xfId="0" applyNumberFormat="1" applyFont="1" applyBorder="1" applyAlignment="1" applyProtection="1">
      <alignment horizontal="right" vertical="center"/>
      <protection hidden="1"/>
    </xf>
    <xf numFmtId="0" fontId="9" fillId="0" borderId="40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4" fontId="14" fillId="0" borderId="0" xfId="0" applyNumberFormat="1" applyFont="1" applyAlignment="1" applyProtection="1">
      <alignment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4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4" fontId="6" fillId="0" borderId="8" xfId="0" applyNumberFormat="1" applyFont="1" applyBorder="1" applyAlignment="1" applyProtection="1">
      <alignment vertical="center"/>
      <protection hidden="1"/>
    </xf>
    <xf numFmtId="14" fontId="6" fillId="0" borderId="2" xfId="0" applyNumberFormat="1" applyFont="1" applyBorder="1" applyAlignment="1" applyProtection="1">
      <alignment horizontal="center" vertical="center"/>
      <protection hidden="1"/>
    </xf>
    <xf numFmtId="4" fontId="6" fillId="0" borderId="25" xfId="0" applyNumberFormat="1" applyFont="1" applyBorder="1" applyAlignment="1" applyProtection="1">
      <alignment vertical="center"/>
      <protection hidden="1"/>
    </xf>
    <xf numFmtId="4" fontId="9" fillId="0" borderId="20" xfId="0" applyNumberFormat="1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vertical="center" wrapText="1" readingOrder="1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29" xfId="0" applyNumberFormat="1" applyFont="1" applyBorder="1" applyAlignment="1" applyProtection="1">
      <alignment horizontal="center" vertical="center"/>
      <protection hidden="1"/>
    </xf>
    <xf numFmtId="4" fontId="9" fillId="0" borderId="12" xfId="0" applyNumberFormat="1" applyFont="1" applyBorder="1" applyAlignment="1" applyProtection="1">
      <alignment horizontal="center" vertical="center"/>
      <protection hidden="1"/>
    </xf>
    <xf numFmtId="4" fontId="6" fillId="0" borderId="14" xfId="0" applyNumberFormat="1" applyFont="1" applyFill="1" applyBorder="1" applyAlignment="1" applyProtection="1">
      <alignment horizontal="center" vertical="center"/>
      <protection hidden="1"/>
    </xf>
    <xf numFmtId="4" fontId="6" fillId="0" borderId="8" xfId="0" applyNumberFormat="1" applyFont="1" applyFill="1" applyBorder="1" applyAlignment="1" applyProtection="1">
      <alignment vertical="center"/>
      <protection hidden="1"/>
    </xf>
    <xf numFmtId="4" fontId="6" fillId="0" borderId="25" xfId="0" applyNumberFormat="1" applyFont="1" applyFill="1" applyBorder="1" applyAlignment="1" applyProtection="1">
      <alignment vertical="center"/>
      <protection hidden="1"/>
    </xf>
    <xf numFmtId="4" fontId="6" fillId="0" borderId="21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4" fontId="6" fillId="0" borderId="3" xfId="0" applyNumberFormat="1" applyFont="1" applyFill="1" applyBorder="1" applyAlignment="1" applyProtection="1">
      <alignment horizontal="right"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locked="0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4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4" fontId="6" fillId="0" borderId="8" xfId="0" applyNumberFormat="1" applyFont="1" applyFill="1" applyBorder="1" applyAlignment="1" applyProtection="1">
      <alignment vertical="center"/>
      <protection locked="0"/>
    </xf>
    <xf numFmtId="4" fontId="6" fillId="0" borderId="36" xfId="0" applyNumberFormat="1" applyFont="1" applyFill="1" applyBorder="1" applyAlignment="1" applyProtection="1">
      <alignment vertical="center"/>
      <protection locked="0"/>
    </xf>
    <xf numFmtId="4" fontId="6" fillId="0" borderId="9" xfId="0" applyNumberFormat="1" applyFont="1" applyFill="1" applyBorder="1" applyAlignment="1" applyProtection="1">
      <alignment vertical="center"/>
      <protection locked="0"/>
    </xf>
    <xf numFmtId="4" fontId="6" fillId="0" borderId="25" xfId="0" applyNumberFormat="1" applyFont="1" applyFill="1" applyBorder="1" applyAlignment="1" applyProtection="1">
      <alignment vertical="center"/>
      <protection locked="0"/>
    </xf>
    <xf numFmtId="4" fontId="9" fillId="0" borderId="20" xfId="0" applyNumberFormat="1" applyFont="1" applyFill="1" applyBorder="1" applyAlignment="1" applyProtection="1">
      <alignment horizontal="center" vertical="center"/>
      <protection hidden="1"/>
    </xf>
    <xf numFmtId="4" fontId="9" fillId="0" borderId="15" xfId="0" applyNumberFormat="1" applyFont="1" applyFill="1" applyBorder="1" applyAlignment="1" applyProtection="1">
      <alignment horizontal="center" vertical="center"/>
      <protection hidden="1"/>
    </xf>
    <xf numFmtId="4" fontId="9" fillId="0" borderId="17" xfId="0" applyNumberFormat="1" applyFont="1" applyFill="1" applyBorder="1" applyAlignment="1" applyProtection="1">
      <alignment horizontal="center" vertical="center"/>
      <protection hidden="1"/>
    </xf>
    <xf numFmtId="4" fontId="9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vertical="center" wrapText="1"/>
      <protection locked="0"/>
    </xf>
    <xf numFmtId="4" fontId="16" fillId="0" borderId="2" xfId="0" applyNumberFormat="1" applyFont="1" applyFill="1" applyBorder="1" applyAlignment="1" applyProtection="1">
      <alignment horizontal="right" vertical="center"/>
      <protection locked="0"/>
    </xf>
    <xf numFmtId="4" fontId="16" fillId="0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vertical="center" readingOrder="1"/>
      <protection locked="0"/>
    </xf>
    <xf numFmtId="4" fontId="6" fillId="0" borderId="36" xfId="0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Fill="1" applyBorder="1" applyAlignment="1" applyProtection="1">
      <alignment horizontal="right" vertical="center"/>
      <protection locked="0"/>
    </xf>
    <xf numFmtId="4" fontId="6" fillId="0" borderId="14" xfId="0" applyNumberFormat="1" applyFont="1" applyFill="1" applyBorder="1" applyAlignment="1" applyProtection="1">
      <alignment horizontal="right" vertical="center"/>
      <protection hidden="1"/>
    </xf>
    <xf numFmtId="0" fontId="6" fillId="0" borderId="3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Alignment="1" applyProtection="1">
      <alignment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vertical="center"/>
      <protection locked="0"/>
    </xf>
    <xf numFmtId="0" fontId="9" fillId="0" borderId="40" xfId="0" applyFont="1" applyFill="1" applyBorder="1" applyAlignment="1" applyProtection="1">
      <alignment vertical="center"/>
      <protection hidden="1"/>
    </xf>
    <xf numFmtId="4" fontId="9" fillId="0" borderId="42" xfId="0" applyNumberFormat="1" applyFont="1" applyFill="1" applyBorder="1" applyAlignment="1" applyProtection="1">
      <alignment horizontal="center" vertical="center"/>
      <protection hidden="1"/>
    </xf>
    <xf numFmtId="4" fontId="9" fillId="0" borderId="10" xfId="0" applyNumberFormat="1" applyFont="1" applyFill="1" applyBorder="1" applyAlignment="1" applyProtection="1">
      <alignment horizontal="center" vertical="center"/>
      <protection hidden="1"/>
    </xf>
    <xf numFmtId="4" fontId="9" fillId="0" borderId="39" xfId="0" applyNumberFormat="1" applyFont="1" applyFill="1" applyBorder="1" applyAlignment="1" applyProtection="1">
      <alignment horizontal="center" vertical="center"/>
      <protection hidden="1"/>
    </xf>
    <xf numFmtId="4" fontId="9" fillId="0" borderId="13" xfId="0" applyNumberFormat="1" applyFont="1" applyFill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vertical="center" wrapText="1"/>
      <protection hidden="1"/>
    </xf>
    <xf numFmtId="4" fontId="12" fillId="0" borderId="19" xfId="0" applyNumberFormat="1" applyFont="1" applyBorder="1" applyAlignment="1" applyProtection="1">
      <alignment horizontal="center" vertical="center"/>
      <protection hidden="1"/>
    </xf>
    <xf numFmtId="4" fontId="12" fillId="0" borderId="34" xfId="0" applyNumberFormat="1" applyFont="1" applyBorder="1" applyAlignment="1" applyProtection="1">
      <alignment horizontal="center" vertical="center"/>
      <protection hidden="1"/>
    </xf>
    <xf numFmtId="4" fontId="12" fillId="0" borderId="33" xfId="0" applyNumberFormat="1" applyFont="1" applyBorder="1" applyAlignment="1" applyProtection="1">
      <alignment horizontal="center" vertical="center"/>
      <protection hidden="1"/>
    </xf>
    <xf numFmtId="4" fontId="12" fillId="0" borderId="33" xfId="0" applyNumberFormat="1" applyFont="1" applyBorder="1" applyAlignment="1" applyProtection="1">
      <alignment vertical="center"/>
      <protection hidden="1"/>
    </xf>
    <xf numFmtId="4" fontId="6" fillId="0" borderId="20" xfId="0" applyNumberFormat="1" applyFont="1" applyFill="1" applyBorder="1" applyAlignment="1" applyProtection="1">
      <alignment horizontal="right" vertical="center"/>
      <protection locked="0"/>
    </xf>
    <xf numFmtId="4" fontId="6" fillId="0" borderId="15" xfId="0" applyNumberFormat="1" applyFont="1" applyFill="1" applyBorder="1" applyAlignment="1" applyProtection="1">
      <alignment horizontal="right" vertical="center"/>
      <protection locked="0"/>
    </xf>
    <xf numFmtId="4" fontId="6" fillId="0" borderId="17" xfId="0" applyNumberFormat="1" applyFont="1" applyFill="1" applyBorder="1" applyAlignment="1" applyProtection="1">
      <alignment horizontal="right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vertical="center"/>
      <protection hidden="1"/>
    </xf>
    <xf numFmtId="4" fontId="6" fillId="0" borderId="27" xfId="0" applyNumberFormat="1" applyFont="1" applyBorder="1" applyAlignment="1" applyProtection="1">
      <alignment horizontal="center"/>
      <protection hidden="1"/>
    </xf>
    <xf numFmtId="4" fontId="6" fillId="0" borderId="26" xfId="0" applyNumberFormat="1" applyFont="1" applyBorder="1" applyAlignment="1" applyProtection="1">
      <alignment horizontal="center"/>
      <protection hidden="1"/>
    </xf>
    <xf numFmtId="4" fontId="6" fillId="0" borderId="44" xfId="0" applyNumberFormat="1" applyFont="1" applyBorder="1" applyAlignment="1" applyProtection="1">
      <alignment horizontal="center"/>
      <protection hidden="1"/>
    </xf>
    <xf numFmtId="4" fontId="6" fillId="0" borderId="47" xfId="0" applyNumberFormat="1" applyFont="1" applyBorder="1" applyAlignment="1" applyProtection="1">
      <alignment horizontal="center"/>
      <protection hidden="1"/>
    </xf>
    <xf numFmtId="0" fontId="6" fillId="0" borderId="33" xfId="0" applyFont="1" applyFill="1" applyBorder="1" applyAlignment="1" applyProtection="1">
      <alignment vertical="center"/>
      <protection locked="0"/>
    </xf>
    <xf numFmtId="4" fontId="6" fillId="0" borderId="37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0" borderId="34" xfId="0" applyNumberFormat="1" applyFont="1" applyFill="1" applyBorder="1" applyAlignment="1" applyProtection="1">
      <alignment horizontal="right" vertical="center"/>
      <protection locked="0"/>
    </xf>
    <xf numFmtId="4" fontId="6" fillId="0" borderId="33" xfId="0" applyNumberFormat="1" applyFont="1" applyFill="1" applyBorder="1" applyAlignment="1" applyProtection="1">
      <alignment horizontal="center" vertical="center"/>
      <protection hidden="1"/>
    </xf>
    <xf numFmtId="4" fontId="6" fillId="0" borderId="34" xfId="0" applyNumberFormat="1" applyFont="1" applyBorder="1" applyAlignment="1" applyProtection="1">
      <alignment horizontal="center" vertical="center"/>
      <protection hidden="1"/>
    </xf>
    <xf numFmtId="0" fontId="6" fillId="0" borderId="44" xfId="0" applyFont="1" applyFill="1" applyBorder="1" applyAlignment="1" applyProtection="1">
      <alignment vertical="center"/>
      <protection hidden="1"/>
    </xf>
    <xf numFmtId="4" fontId="6" fillId="0" borderId="43" xfId="0" applyNumberFormat="1" applyFont="1" applyFill="1" applyBorder="1" applyAlignment="1" applyProtection="1">
      <alignment horizontal="center" vertical="center"/>
      <protection hidden="1"/>
    </xf>
    <xf numFmtId="4" fontId="6" fillId="0" borderId="27" xfId="0" applyNumberFormat="1" applyFont="1" applyFill="1" applyBorder="1" applyAlignment="1" applyProtection="1">
      <alignment horizontal="center" vertical="center"/>
      <protection hidden="1"/>
    </xf>
    <xf numFmtId="4" fontId="6" fillId="0" borderId="26" xfId="0" applyNumberFormat="1" applyFont="1" applyFill="1" applyBorder="1" applyAlignment="1" applyProtection="1">
      <alignment horizontal="center" vertical="center"/>
      <protection hidden="1"/>
    </xf>
    <xf numFmtId="4" fontId="6" fillId="0" borderId="44" xfId="0" applyNumberFormat="1" applyFont="1" applyFill="1" applyBorder="1" applyAlignment="1" applyProtection="1">
      <alignment horizontal="center" vertical="center"/>
      <protection hidden="1"/>
    </xf>
    <xf numFmtId="4" fontId="6" fillId="0" borderId="47" xfId="0" applyNumberFormat="1" applyFont="1" applyFill="1" applyBorder="1" applyAlignment="1" applyProtection="1">
      <alignment horizontal="center" vertical="center"/>
      <protection hidden="1"/>
    </xf>
    <xf numFmtId="4" fontId="6" fillId="0" borderId="20" xfId="0" applyNumberFormat="1" applyFont="1" applyFill="1" applyBorder="1" applyAlignment="1" applyProtection="1">
      <alignment vertical="center"/>
      <protection locked="0"/>
    </xf>
    <xf numFmtId="4" fontId="6" fillId="0" borderId="15" xfId="0" applyNumberFormat="1" applyFont="1" applyFill="1" applyBorder="1" applyAlignment="1" applyProtection="1">
      <alignment vertical="center"/>
      <protection locked="0"/>
    </xf>
    <xf numFmtId="4" fontId="6" fillId="0" borderId="17" xfId="0" applyNumberFormat="1" applyFont="1" applyFill="1" applyBorder="1" applyAlignment="1" applyProtection="1">
      <alignment vertical="center"/>
      <protection locked="0"/>
    </xf>
    <xf numFmtId="4" fontId="6" fillId="0" borderId="16" xfId="0" applyNumberFormat="1" applyFont="1" applyFill="1" applyBorder="1" applyAlignment="1" applyProtection="1">
      <alignment vertical="center"/>
      <protection hidden="1"/>
    </xf>
    <xf numFmtId="4" fontId="6" fillId="0" borderId="37" xfId="0" applyNumberFormat="1" applyFont="1" applyFill="1" applyBorder="1" applyAlignment="1" applyProtection="1">
      <alignment vertical="center"/>
      <protection locked="0"/>
    </xf>
    <xf numFmtId="4" fontId="6" fillId="0" borderId="19" xfId="0" applyNumberFormat="1" applyFont="1" applyFill="1" applyBorder="1" applyAlignment="1" applyProtection="1">
      <alignment vertical="center"/>
      <protection locked="0"/>
    </xf>
    <xf numFmtId="4" fontId="6" fillId="0" borderId="34" xfId="0" applyNumberFormat="1" applyFont="1" applyFill="1" applyBorder="1" applyAlignment="1" applyProtection="1">
      <alignment vertical="center"/>
      <protection locked="0"/>
    </xf>
    <xf numFmtId="4" fontId="6" fillId="0" borderId="33" xfId="0" applyNumberFormat="1" applyFont="1" applyFill="1" applyBorder="1" applyAlignment="1" applyProtection="1">
      <alignment vertical="center"/>
      <protection hidden="1"/>
    </xf>
    <xf numFmtId="4" fontId="6" fillId="0" borderId="34" xfId="0" applyNumberFormat="1" applyFont="1" applyBorder="1" applyAlignment="1" applyProtection="1">
      <alignment vertical="center"/>
      <protection hidden="1"/>
    </xf>
    <xf numFmtId="4" fontId="6" fillId="0" borderId="33" xfId="0" applyNumberFormat="1" applyFont="1" applyFill="1" applyBorder="1" applyAlignment="1" applyProtection="1">
      <alignment horizontal="right" vertical="center"/>
      <protection hidden="1"/>
    </xf>
    <xf numFmtId="4" fontId="6" fillId="0" borderId="34" xfId="0" applyNumberFormat="1" applyFont="1" applyFill="1" applyBorder="1" applyAlignment="1" applyProtection="1">
      <alignment horizontal="right" vertical="top" wrapText="1"/>
      <protection locked="0"/>
    </xf>
    <xf numFmtId="4" fontId="6" fillId="0" borderId="16" xfId="0" applyNumberFormat="1" applyFont="1" applyFill="1" applyBorder="1" applyAlignment="1" applyProtection="1">
      <alignment horizontal="right" vertical="center"/>
      <protection hidden="1"/>
    </xf>
    <xf numFmtId="4" fontId="6" fillId="0" borderId="17" xfId="0" applyNumberFormat="1" applyFont="1" applyFill="1" applyBorder="1" applyAlignment="1" applyProtection="1">
      <alignment vertical="center"/>
      <protection hidden="1"/>
    </xf>
    <xf numFmtId="4" fontId="9" fillId="0" borderId="43" xfId="0" applyNumberFormat="1" applyFont="1" applyFill="1" applyBorder="1" applyAlignment="1" applyProtection="1">
      <alignment horizontal="center" vertical="center"/>
      <protection hidden="1"/>
    </xf>
    <xf numFmtId="4" fontId="9" fillId="0" borderId="27" xfId="0" applyNumberFormat="1" applyFont="1" applyFill="1" applyBorder="1" applyAlignment="1" applyProtection="1">
      <alignment horizontal="center" vertical="center"/>
      <protection hidden="1"/>
    </xf>
    <xf numFmtId="4" fontId="9" fillId="0" borderId="26" xfId="0" applyNumberFormat="1" applyFont="1" applyFill="1" applyBorder="1" applyAlignment="1" applyProtection="1">
      <alignment horizontal="center" vertical="center"/>
      <protection hidden="1"/>
    </xf>
    <xf numFmtId="4" fontId="9" fillId="0" borderId="44" xfId="0" applyNumberFormat="1" applyFont="1" applyFill="1" applyBorder="1" applyAlignment="1" applyProtection="1">
      <alignment horizontal="center" vertical="center"/>
      <protection hidden="1"/>
    </xf>
    <xf numFmtId="4" fontId="9" fillId="0" borderId="47" xfId="0" applyNumberFormat="1" applyFont="1" applyFill="1" applyBorder="1" applyAlignment="1" applyProtection="1">
      <alignment horizontal="center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165" fontId="15" fillId="0" borderId="31" xfId="0" applyNumberFormat="1" applyFont="1" applyFill="1" applyBorder="1" applyAlignment="1" applyProtection="1">
      <alignment vertical="center"/>
      <protection locked="0"/>
    </xf>
    <xf numFmtId="4" fontId="6" fillId="0" borderId="41" xfId="0" applyNumberFormat="1" applyFont="1" applyFill="1" applyBorder="1" applyAlignment="1" applyProtection="1">
      <alignment vertical="center"/>
      <protection locked="0"/>
    </xf>
    <xf numFmtId="165" fontId="15" fillId="0" borderId="13" xfId="0" applyNumberFormat="1" applyFont="1" applyFill="1" applyBorder="1" applyAlignment="1" applyProtection="1">
      <alignment vertical="center"/>
      <protection locked="0"/>
    </xf>
    <xf numFmtId="4" fontId="6" fillId="0" borderId="41" xfId="0" applyNumberFormat="1" applyFont="1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</cellXfs>
  <cellStyles count="2">
    <cellStyle name="Įprastas" xfId="0" builtinId="0"/>
    <cellStyle name="Įprastas 2" xfId="1"/>
  </cellStyles>
  <dxfs count="4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37"/>
  <sheetViews>
    <sheetView showZeros="0" tabSelected="1" topLeftCell="F1" zoomScaleNormal="100" workbookViewId="0">
      <selection activeCell="M2" sqref="M2:Q2"/>
    </sheetView>
  </sheetViews>
  <sheetFormatPr defaultRowHeight="12.75" customHeight="1" x14ac:dyDescent="0.2"/>
  <cols>
    <col min="1" max="1" width="5.7109375" style="1" customWidth="1"/>
    <col min="2" max="2" width="66.28515625" style="1" customWidth="1"/>
    <col min="3" max="8" width="8.7109375" style="1" customWidth="1"/>
    <col min="9" max="9" width="8.5703125" style="1" customWidth="1"/>
    <col min="10" max="11" width="8.7109375" style="1" customWidth="1"/>
    <col min="12" max="16384" width="9.140625" style="1"/>
  </cols>
  <sheetData>
    <row r="1" spans="1:20" ht="12.75" customHeight="1" x14ac:dyDescent="0.2">
      <c r="A1" s="29"/>
      <c r="B1" s="4"/>
      <c r="C1" s="29"/>
      <c r="D1" s="29"/>
      <c r="E1" s="29"/>
      <c r="F1" s="29"/>
      <c r="G1" s="29"/>
      <c r="H1" s="29"/>
      <c r="I1" s="29"/>
      <c r="J1" s="29"/>
    </row>
    <row r="2" spans="1:20" ht="12.75" customHeight="1" x14ac:dyDescent="0.2">
      <c r="A2" s="29"/>
      <c r="B2" s="4"/>
      <c r="C2" s="29"/>
      <c r="D2" s="29"/>
      <c r="E2" s="29"/>
      <c r="F2" s="29"/>
      <c r="G2" s="29"/>
      <c r="H2" s="29"/>
      <c r="I2" s="29"/>
      <c r="J2" s="29"/>
      <c r="M2" s="163" t="s">
        <v>238</v>
      </c>
      <c r="N2" s="163"/>
      <c r="O2" s="163"/>
      <c r="P2" s="163"/>
      <c r="Q2" s="163"/>
    </row>
    <row r="3" spans="1:20" ht="12.75" customHeight="1" x14ac:dyDescent="0.2">
      <c r="A3" s="29"/>
      <c r="B3" s="4"/>
      <c r="C3" s="29"/>
      <c r="D3" s="29"/>
      <c r="E3" s="29"/>
      <c r="F3" s="29"/>
      <c r="G3" s="29"/>
      <c r="H3" s="29"/>
      <c r="I3" s="29"/>
      <c r="J3" s="29"/>
      <c r="M3" s="163" t="s">
        <v>239</v>
      </c>
      <c r="N3" s="163"/>
      <c r="O3" s="163"/>
      <c r="P3" s="163"/>
      <c r="Q3" s="163"/>
    </row>
    <row r="4" spans="1:20" ht="12.75" customHeight="1" x14ac:dyDescent="0.2">
      <c r="A4" s="29"/>
      <c r="B4" s="4"/>
      <c r="C4" s="29"/>
      <c r="D4" s="29"/>
      <c r="E4" s="29"/>
      <c r="F4" s="29"/>
      <c r="G4" s="29"/>
      <c r="H4" s="29"/>
      <c r="I4" s="29"/>
      <c r="J4" s="29"/>
      <c r="M4" s="163"/>
      <c r="N4" s="163"/>
      <c r="O4" s="163"/>
      <c r="P4" s="163"/>
      <c r="Q4" s="163"/>
    </row>
    <row r="5" spans="1:20" ht="12.75" customHeight="1" x14ac:dyDescent="0.2">
      <c r="B5" s="162" t="s">
        <v>235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20" ht="12" customHeight="1" thickBot="1" x14ac:dyDescent="0.25"/>
    <row r="7" spans="1:20" ht="12" customHeight="1" thickBot="1" x14ac:dyDescent="0.25">
      <c r="A7" s="160" t="s">
        <v>11</v>
      </c>
      <c r="B7" s="33" t="s">
        <v>52</v>
      </c>
      <c r="C7" s="37">
        <v>2016</v>
      </c>
      <c r="D7" s="30"/>
      <c r="E7" s="39">
        <f>C7+1</f>
        <v>2017</v>
      </c>
      <c r="F7" s="30" t="s">
        <v>2</v>
      </c>
      <c r="G7" s="30"/>
      <c r="H7" s="30"/>
      <c r="I7" s="38"/>
      <c r="J7" s="39">
        <f>E7+1</f>
        <v>2018</v>
      </c>
      <c r="K7" s="30" t="s">
        <v>2</v>
      </c>
      <c r="L7" s="30"/>
      <c r="M7" s="40"/>
      <c r="N7" s="38"/>
      <c r="O7" s="39">
        <f>J7+1</f>
        <v>2019</v>
      </c>
      <c r="P7" s="30" t="s">
        <v>2</v>
      </c>
      <c r="Q7" s="30"/>
      <c r="R7" s="40"/>
    </row>
    <row r="8" spans="1:20" ht="12.75" customHeight="1" thickBot="1" x14ac:dyDescent="0.25">
      <c r="A8" s="161"/>
      <c r="B8" s="34" t="s">
        <v>237</v>
      </c>
      <c r="C8" s="35" t="s">
        <v>35</v>
      </c>
      <c r="D8" s="52" t="s">
        <v>6</v>
      </c>
      <c r="E8" s="50" t="s">
        <v>7</v>
      </c>
      <c r="F8" s="50" t="s">
        <v>8</v>
      </c>
      <c r="G8" s="2" t="s">
        <v>9</v>
      </c>
      <c r="H8" s="36" t="s">
        <v>0</v>
      </c>
      <c r="I8" s="49" t="s">
        <v>6</v>
      </c>
      <c r="J8" s="50" t="s">
        <v>7</v>
      </c>
      <c r="K8" s="50" t="s">
        <v>8</v>
      </c>
      <c r="L8" s="2" t="s">
        <v>9</v>
      </c>
      <c r="M8" s="51" t="s">
        <v>0</v>
      </c>
      <c r="N8" s="49" t="s">
        <v>6</v>
      </c>
      <c r="O8" s="50" t="s">
        <v>7</v>
      </c>
      <c r="P8" s="50" t="s">
        <v>8</v>
      </c>
      <c r="Q8" s="2" t="s">
        <v>9</v>
      </c>
      <c r="R8" s="51" t="s">
        <v>0</v>
      </c>
    </row>
    <row r="9" spans="1:20" ht="12.75" customHeight="1" x14ac:dyDescent="0.2">
      <c r="A9" s="8" t="s">
        <v>3</v>
      </c>
      <c r="B9" s="41" t="s">
        <v>15</v>
      </c>
      <c r="C9" s="56">
        <f t="shared" ref="C9:R9" si="0">SUM(C10:C10,C12,C34,C56,C62,C84)</f>
        <v>2638.86</v>
      </c>
      <c r="D9" s="67">
        <f t="shared" si="0"/>
        <v>53.074999999999996</v>
      </c>
      <c r="E9" s="68">
        <f t="shared" si="0"/>
        <v>1116.095</v>
      </c>
      <c r="F9" s="68">
        <f t="shared" si="0"/>
        <v>53.074999999999996</v>
      </c>
      <c r="G9" s="68">
        <f t="shared" si="0"/>
        <v>124.77500000000001</v>
      </c>
      <c r="H9" s="69">
        <f t="shared" si="0"/>
        <v>1347.0200000000002</v>
      </c>
      <c r="I9" s="67">
        <f t="shared" si="0"/>
        <v>53.074999999999996</v>
      </c>
      <c r="J9" s="68">
        <f t="shared" si="0"/>
        <v>53.074999999999996</v>
      </c>
      <c r="K9" s="68">
        <f t="shared" si="0"/>
        <v>520.97500000000002</v>
      </c>
      <c r="L9" s="68">
        <f t="shared" si="0"/>
        <v>833.86750000000006</v>
      </c>
      <c r="M9" s="69">
        <f t="shared" si="0"/>
        <v>1460.9925000000001</v>
      </c>
      <c r="N9" s="67">
        <f t="shared" si="0"/>
        <v>53.074999999999996</v>
      </c>
      <c r="O9" s="68">
        <f t="shared" si="0"/>
        <v>966.28950000000009</v>
      </c>
      <c r="P9" s="68">
        <f t="shared" si="0"/>
        <v>1646.0239999999999</v>
      </c>
      <c r="Q9" s="68">
        <f t="shared" si="0"/>
        <v>53.074999999999996</v>
      </c>
      <c r="R9" s="69">
        <f t="shared" si="0"/>
        <v>2718.4634999999998</v>
      </c>
      <c r="T9" s="97"/>
    </row>
    <row r="10" spans="1:20" ht="12.6" customHeight="1" x14ac:dyDescent="0.2">
      <c r="A10" s="7" t="s">
        <v>4</v>
      </c>
      <c r="B10" s="12" t="s">
        <v>71</v>
      </c>
      <c r="C10" s="26">
        <v>140</v>
      </c>
      <c r="D10" s="25">
        <v>53.074999999999996</v>
      </c>
      <c r="E10" s="154">
        <f t="shared" ref="E10:G10" si="1">D10</f>
        <v>53.074999999999996</v>
      </c>
      <c r="F10" s="154">
        <f t="shared" si="1"/>
        <v>53.074999999999996</v>
      </c>
      <c r="G10" s="154">
        <f t="shared" si="1"/>
        <v>53.074999999999996</v>
      </c>
      <c r="H10" s="24">
        <f>SUM(D10:G10)</f>
        <v>212.29999999999998</v>
      </c>
      <c r="I10" s="25">
        <v>53.074999999999996</v>
      </c>
      <c r="J10" s="154">
        <f t="shared" ref="J10:L10" si="2">I10</f>
        <v>53.074999999999996</v>
      </c>
      <c r="K10" s="154">
        <f t="shared" si="2"/>
        <v>53.074999999999996</v>
      </c>
      <c r="L10" s="154">
        <f t="shared" si="2"/>
        <v>53.074999999999996</v>
      </c>
      <c r="M10" s="53">
        <f>SUM(I10:L10)</f>
        <v>212.29999999999998</v>
      </c>
      <c r="N10" s="25">
        <v>53.074999999999996</v>
      </c>
      <c r="O10" s="154">
        <f t="shared" ref="O10" si="3">N10</f>
        <v>53.074999999999996</v>
      </c>
      <c r="P10" s="154">
        <f t="shared" ref="P10" si="4">O10</f>
        <v>53.074999999999996</v>
      </c>
      <c r="Q10" s="154">
        <f t="shared" ref="Q10" si="5">P10</f>
        <v>53.074999999999996</v>
      </c>
      <c r="R10" s="53">
        <f>SUM(N10:Q10)</f>
        <v>212.29999999999998</v>
      </c>
      <c r="T10" s="97"/>
    </row>
    <row r="11" spans="1:20" ht="23.25" customHeight="1" thickBot="1" x14ac:dyDescent="0.25">
      <c r="A11" s="108" t="s">
        <v>53</v>
      </c>
      <c r="B11" s="109" t="s">
        <v>155</v>
      </c>
      <c r="C11" s="28">
        <v>6</v>
      </c>
      <c r="D11" s="110">
        <v>1.5649999999999999</v>
      </c>
      <c r="E11" s="111">
        <v>1.5649999999999999</v>
      </c>
      <c r="F11" s="111">
        <v>1.5649999999999999</v>
      </c>
      <c r="G11" s="111">
        <v>1.5649999999999999</v>
      </c>
      <c r="H11" s="112">
        <f>SUM(D11:G11)</f>
        <v>6.26</v>
      </c>
      <c r="I11" s="110">
        <v>1.5649999999999999</v>
      </c>
      <c r="J11" s="111">
        <v>1.5649999999999999</v>
      </c>
      <c r="K11" s="111">
        <v>1.5649999999999999</v>
      </c>
      <c r="L11" s="111">
        <v>1.5649999999999999</v>
      </c>
      <c r="M11" s="113">
        <f>SUM(I11:L11)</f>
        <v>6.26</v>
      </c>
      <c r="N11" s="110">
        <v>1.5649999999999999</v>
      </c>
      <c r="O11" s="111">
        <v>1.5649999999999999</v>
      </c>
      <c r="P11" s="111">
        <v>1.5649999999999999</v>
      </c>
      <c r="Q11" s="111">
        <v>1.5649999999999999</v>
      </c>
      <c r="R11" s="113">
        <f>SUM(N11:Q11)</f>
        <v>6.26</v>
      </c>
    </row>
    <row r="12" spans="1:20" ht="14.25" customHeight="1" thickTop="1" thickBot="1" x14ac:dyDescent="0.25">
      <c r="A12" s="118" t="s">
        <v>5</v>
      </c>
      <c r="B12" s="119" t="s">
        <v>72</v>
      </c>
      <c r="C12" s="120">
        <f>SUM(C13:C33)</f>
        <v>2373.85</v>
      </c>
      <c r="D12" s="120">
        <f t="shared" ref="D12:L12" si="6">SUM(D13:D33)</f>
        <v>0</v>
      </c>
      <c r="E12" s="121">
        <f t="shared" si="6"/>
        <v>1009.84</v>
      </c>
      <c r="F12" s="121">
        <f t="shared" si="6"/>
        <v>0</v>
      </c>
      <c r="G12" s="121">
        <f t="shared" si="6"/>
        <v>0</v>
      </c>
      <c r="H12" s="122">
        <f t="shared" si="6"/>
        <v>1009.84</v>
      </c>
      <c r="I12" s="120">
        <f t="shared" si="6"/>
        <v>0</v>
      </c>
      <c r="J12" s="121">
        <f t="shared" si="6"/>
        <v>0</v>
      </c>
      <c r="K12" s="121">
        <f t="shared" si="6"/>
        <v>0</v>
      </c>
      <c r="L12" s="121">
        <f t="shared" si="6"/>
        <v>0</v>
      </c>
      <c r="M12" s="122">
        <f t="shared" ref="M12" si="7">SUM(M13:M33)</f>
        <v>0</v>
      </c>
      <c r="N12" s="120">
        <f t="shared" ref="N12:R12" si="8">SUM(N13:N33)</f>
        <v>0</v>
      </c>
      <c r="O12" s="121">
        <f t="shared" si="8"/>
        <v>0</v>
      </c>
      <c r="P12" s="121">
        <f t="shared" si="8"/>
        <v>0</v>
      </c>
      <c r="Q12" s="121">
        <f t="shared" si="8"/>
        <v>0</v>
      </c>
      <c r="R12" s="123">
        <f t="shared" si="8"/>
        <v>0</v>
      </c>
      <c r="T12" s="97"/>
    </row>
    <row r="13" spans="1:20" ht="14.25" customHeight="1" thickTop="1" x14ac:dyDescent="0.2">
      <c r="A13" s="9" t="s">
        <v>17</v>
      </c>
      <c r="B13" s="11" t="s">
        <v>201</v>
      </c>
      <c r="C13" s="114"/>
      <c r="D13" s="115"/>
      <c r="E13" s="116"/>
      <c r="F13" s="116"/>
      <c r="G13" s="116"/>
      <c r="H13" s="117">
        <f t="shared" ref="H13:H15" si="9">SUM(D13:G13)</f>
        <v>0</v>
      </c>
      <c r="I13" s="115"/>
      <c r="J13" s="116"/>
      <c r="K13" s="116"/>
      <c r="L13" s="13"/>
      <c r="M13" s="117">
        <f t="shared" ref="M13:M15" si="10">SUM(I13:L13)</f>
        <v>0</v>
      </c>
      <c r="N13" s="115"/>
      <c r="O13" s="116"/>
      <c r="P13" s="116"/>
      <c r="Q13" s="13"/>
      <c r="R13" s="117">
        <f t="shared" ref="R13:R15" si="11">SUM(N13:Q13)</f>
        <v>0</v>
      </c>
    </row>
    <row r="14" spans="1:20" ht="11.25" customHeight="1" x14ac:dyDescent="0.2">
      <c r="A14" s="7" t="s">
        <v>55</v>
      </c>
      <c r="B14" s="65" t="s">
        <v>216</v>
      </c>
      <c r="C14" s="73"/>
      <c r="D14" s="74"/>
      <c r="E14" s="75"/>
      <c r="F14" s="75"/>
      <c r="G14" s="75"/>
      <c r="H14" s="17">
        <f t="shared" si="9"/>
        <v>0</v>
      </c>
      <c r="I14" s="74"/>
      <c r="J14" s="75"/>
      <c r="K14" s="75"/>
      <c r="L14" s="14"/>
      <c r="M14" s="17">
        <f t="shared" si="10"/>
        <v>0</v>
      </c>
      <c r="N14" s="74"/>
      <c r="O14" s="75"/>
      <c r="P14" s="75"/>
      <c r="Q14" s="99"/>
      <c r="R14" s="17">
        <f t="shared" si="11"/>
        <v>0</v>
      </c>
    </row>
    <row r="15" spans="1:20" ht="11.25" customHeight="1" x14ac:dyDescent="0.2">
      <c r="A15" s="7" t="s">
        <v>56</v>
      </c>
      <c r="B15" s="65" t="s">
        <v>202</v>
      </c>
      <c r="C15" s="73">
        <v>2373.85</v>
      </c>
      <c r="D15" s="74"/>
      <c r="E15" s="75">
        <v>1009.84</v>
      </c>
      <c r="F15" s="75"/>
      <c r="G15" s="75"/>
      <c r="H15" s="17">
        <f t="shared" si="9"/>
        <v>1009.84</v>
      </c>
      <c r="I15" s="74"/>
      <c r="J15" s="75"/>
      <c r="K15" s="75"/>
      <c r="L15" s="14"/>
      <c r="M15" s="17">
        <f t="shared" si="10"/>
        <v>0</v>
      </c>
      <c r="N15" s="74"/>
      <c r="O15" s="75"/>
      <c r="P15" s="75"/>
      <c r="Q15" s="99"/>
      <c r="R15" s="17">
        <f t="shared" si="11"/>
        <v>0</v>
      </c>
    </row>
    <row r="16" spans="1:20" ht="12.75" customHeight="1" x14ac:dyDescent="0.2">
      <c r="A16" s="7" t="s">
        <v>57</v>
      </c>
      <c r="B16" s="65" t="s">
        <v>182</v>
      </c>
      <c r="C16" s="73"/>
      <c r="D16" s="74"/>
      <c r="E16" s="75"/>
      <c r="F16" s="75"/>
      <c r="G16" s="75"/>
      <c r="H16" s="17"/>
      <c r="I16" s="74"/>
      <c r="J16" s="75"/>
      <c r="K16" s="75"/>
      <c r="L16" s="14"/>
      <c r="M16" s="17"/>
      <c r="N16" s="74"/>
      <c r="O16" s="75"/>
      <c r="P16" s="75"/>
      <c r="Q16" s="99"/>
      <c r="R16" s="17"/>
    </row>
    <row r="17" spans="1:18" ht="13.5" customHeight="1" x14ac:dyDescent="0.2">
      <c r="A17" s="7" t="s">
        <v>58</v>
      </c>
      <c r="B17" s="88" t="s">
        <v>183</v>
      </c>
      <c r="C17" s="73"/>
      <c r="D17" s="74"/>
      <c r="E17" s="75"/>
      <c r="F17" s="75"/>
      <c r="G17" s="75"/>
      <c r="H17" s="17"/>
      <c r="I17" s="74"/>
      <c r="J17" s="75"/>
      <c r="K17" s="75"/>
      <c r="L17" s="14"/>
      <c r="M17" s="17"/>
      <c r="N17" s="74"/>
      <c r="O17" s="75"/>
      <c r="P17" s="75"/>
      <c r="Q17" s="99"/>
      <c r="R17" s="17"/>
    </row>
    <row r="18" spans="1:18" ht="13.5" customHeight="1" x14ac:dyDescent="0.2">
      <c r="A18" s="7" t="s">
        <v>59</v>
      </c>
      <c r="B18" s="57" t="s">
        <v>184</v>
      </c>
      <c r="C18" s="73"/>
      <c r="D18" s="74"/>
      <c r="E18" s="75"/>
      <c r="F18" s="75"/>
      <c r="G18" s="75"/>
      <c r="H18" s="17"/>
      <c r="I18" s="74"/>
      <c r="J18" s="75"/>
      <c r="K18" s="75"/>
      <c r="L18" s="14"/>
      <c r="M18" s="17"/>
      <c r="N18" s="74"/>
      <c r="O18" s="75"/>
      <c r="P18" s="75"/>
      <c r="Q18" s="99"/>
      <c r="R18" s="17"/>
    </row>
    <row r="19" spans="1:18" ht="12" x14ac:dyDescent="0.2">
      <c r="A19" s="7" t="s">
        <v>60</v>
      </c>
      <c r="B19" s="65" t="s">
        <v>185</v>
      </c>
      <c r="C19" s="73"/>
      <c r="D19" s="74"/>
      <c r="E19" s="75"/>
      <c r="F19" s="75"/>
      <c r="G19" s="75"/>
      <c r="H19" s="17"/>
      <c r="I19" s="74"/>
      <c r="J19" s="75"/>
      <c r="K19" s="75"/>
      <c r="L19" s="14"/>
      <c r="M19" s="17"/>
      <c r="N19" s="74"/>
      <c r="O19" s="75"/>
      <c r="P19" s="75"/>
      <c r="Q19" s="99"/>
      <c r="R19" s="17"/>
    </row>
    <row r="20" spans="1:18" ht="12" x14ac:dyDescent="0.2">
      <c r="A20" s="7" t="s">
        <v>61</v>
      </c>
      <c r="B20" s="65" t="s">
        <v>236</v>
      </c>
      <c r="C20" s="73"/>
      <c r="D20" s="74"/>
      <c r="E20" s="75"/>
      <c r="F20" s="75"/>
      <c r="G20" s="75"/>
      <c r="H20" s="17"/>
      <c r="I20" s="74"/>
      <c r="J20" s="75"/>
      <c r="K20" s="75"/>
      <c r="L20" s="14"/>
      <c r="M20" s="17"/>
      <c r="N20" s="74"/>
      <c r="O20" s="75"/>
      <c r="P20" s="75"/>
      <c r="Q20" s="99"/>
      <c r="R20" s="17"/>
    </row>
    <row r="21" spans="1:18" ht="12" x14ac:dyDescent="0.2">
      <c r="A21" s="7" t="s">
        <v>62</v>
      </c>
      <c r="B21" s="65" t="s">
        <v>187</v>
      </c>
      <c r="C21" s="73"/>
      <c r="D21" s="74"/>
      <c r="E21" s="75"/>
      <c r="F21" s="75"/>
      <c r="G21" s="75"/>
      <c r="H21" s="17"/>
      <c r="I21" s="74"/>
      <c r="J21" s="75"/>
      <c r="K21" s="75"/>
      <c r="L21" s="14"/>
      <c r="M21" s="17"/>
      <c r="N21" s="74"/>
      <c r="O21" s="75"/>
      <c r="P21" s="75"/>
      <c r="Q21" s="99"/>
      <c r="R21" s="17"/>
    </row>
    <row r="22" spans="1:18" ht="12" x14ac:dyDescent="0.2">
      <c r="A22" s="7" t="s">
        <v>74</v>
      </c>
      <c r="B22" s="65" t="s">
        <v>188</v>
      </c>
      <c r="C22" s="73"/>
      <c r="D22" s="74"/>
      <c r="E22" s="75"/>
      <c r="F22" s="75"/>
      <c r="G22" s="75"/>
      <c r="H22" s="17"/>
      <c r="I22" s="74"/>
      <c r="J22" s="75"/>
      <c r="K22" s="75"/>
      <c r="L22" s="14"/>
      <c r="M22" s="17"/>
      <c r="N22" s="74"/>
      <c r="O22" s="75"/>
      <c r="P22" s="75"/>
      <c r="Q22" s="99"/>
      <c r="R22" s="17"/>
    </row>
    <row r="23" spans="1:18" ht="12" x14ac:dyDescent="0.2">
      <c r="A23" s="7" t="s">
        <v>75</v>
      </c>
      <c r="B23" s="65" t="s">
        <v>189</v>
      </c>
      <c r="C23" s="73"/>
      <c r="D23" s="74"/>
      <c r="E23" s="75"/>
      <c r="F23" s="75"/>
      <c r="G23" s="75"/>
      <c r="H23" s="17"/>
      <c r="I23" s="74"/>
      <c r="J23" s="75"/>
      <c r="K23" s="75"/>
      <c r="L23" s="14"/>
      <c r="M23" s="17"/>
      <c r="N23" s="74"/>
      <c r="O23" s="75"/>
      <c r="P23" s="75"/>
      <c r="Q23" s="99"/>
      <c r="R23" s="17"/>
    </row>
    <row r="24" spans="1:18" ht="12" x14ac:dyDescent="0.2">
      <c r="A24" s="7" t="s">
        <v>76</v>
      </c>
      <c r="B24" s="88" t="s">
        <v>190</v>
      </c>
      <c r="C24" s="73"/>
      <c r="D24" s="74"/>
      <c r="E24" s="75"/>
      <c r="F24" s="75"/>
      <c r="G24" s="75"/>
      <c r="H24" s="17"/>
      <c r="I24" s="74"/>
      <c r="J24" s="75"/>
      <c r="K24" s="75"/>
      <c r="L24" s="14"/>
      <c r="M24" s="17"/>
      <c r="N24" s="74"/>
      <c r="O24" s="75"/>
      <c r="P24" s="75"/>
      <c r="Q24" s="99"/>
      <c r="R24" s="17"/>
    </row>
    <row r="25" spans="1:18" ht="12.75" customHeight="1" x14ac:dyDescent="0.2">
      <c r="A25" s="7" t="s">
        <v>77</v>
      </c>
      <c r="B25" s="57" t="s">
        <v>191</v>
      </c>
      <c r="C25" s="73"/>
      <c r="D25" s="74"/>
      <c r="E25" s="75"/>
      <c r="F25" s="75"/>
      <c r="G25" s="75"/>
      <c r="H25" s="17"/>
      <c r="I25" s="74"/>
      <c r="J25" s="75"/>
      <c r="K25" s="75"/>
      <c r="L25" s="14"/>
      <c r="M25" s="17"/>
      <c r="N25" s="74"/>
      <c r="O25" s="75"/>
      <c r="P25" s="75"/>
      <c r="Q25" s="99"/>
      <c r="R25" s="17"/>
    </row>
    <row r="26" spans="1:18" ht="12" x14ac:dyDescent="0.2">
      <c r="A26" s="7" t="s">
        <v>78</v>
      </c>
      <c r="B26" s="57" t="s">
        <v>192</v>
      </c>
      <c r="C26" s="73"/>
      <c r="D26" s="74"/>
      <c r="E26" s="75"/>
      <c r="F26" s="75"/>
      <c r="G26" s="75"/>
      <c r="H26" s="17"/>
      <c r="I26" s="74"/>
      <c r="J26" s="75"/>
      <c r="K26" s="75"/>
      <c r="L26" s="14"/>
      <c r="M26" s="17"/>
      <c r="N26" s="74"/>
      <c r="O26" s="75"/>
      <c r="P26" s="75"/>
      <c r="Q26" s="99"/>
      <c r="R26" s="17"/>
    </row>
    <row r="27" spans="1:18" ht="12" x14ac:dyDescent="0.2">
      <c r="A27" s="7" t="s">
        <v>79</v>
      </c>
      <c r="B27" s="65" t="s">
        <v>193</v>
      </c>
      <c r="C27" s="73"/>
      <c r="D27" s="74"/>
      <c r="E27" s="75"/>
      <c r="F27" s="75"/>
      <c r="G27" s="75"/>
      <c r="H27" s="17"/>
      <c r="I27" s="74"/>
      <c r="J27" s="75"/>
      <c r="K27" s="75"/>
      <c r="L27" s="14"/>
      <c r="M27" s="17"/>
      <c r="N27" s="74"/>
      <c r="O27" s="75"/>
      <c r="P27" s="75"/>
      <c r="Q27" s="99"/>
      <c r="R27" s="17"/>
    </row>
    <row r="28" spans="1:18" ht="12" x14ac:dyDescent="0.2">
      <c r="A28" s="7" t="s">
        <v>80</v>
      </c>
      <c r="B28" s="65" t="s">
        <v>194</v>
      </c>
      <c r="C28" s="73"/>
      <c r="D28" s="74"/>
      <c r="E28" s="75"/>
      <c r="F28" s="75"/>
      <c r="G28" s="75"/>
      <c r="H28" s="17"/>
      <c r="I28" s="74"/>
      <c r="J28" s="75"/>
      <c r="K28" s="75"/>
      <c r="L28" s="75"/>
      <c r="M28" s="17"/>
      <c r="N28" s="74"/>
      <c r="O28" s="75"/>
      <c r="P28" s="75"/>
      <c r="Q28" s="99"/>
      <c r="R28" s="17"/>
    </row>
    <row r="29" spans="1:18" ht="12" x14ac:dyDescent="0.2">
      <c r="A29" s="7" t="s">
        <v>81</v>
      </c>
      <c r="B29" s="91" t="s">
        <v>195</v>
      </c>
      <c r="C29" s="73"/>
      <c r="D29" s="74"/>
      <c r="E29" s="75"/>
      <c r="F29" s="75"/>
      <c r="G29" s="75"/>
      <c r="H29" s="17"/>
      <c r="I29" s="74"/>
      <c r="J29" s="75"/>
      <c r="K29" s="75"/>
      <c r="L29" s="14"/>
      <c r="M29" s="17"/>
      <c r="N29" s="74"/>
      <c r="O29" s="75"/>
      <c r="P29" s="75"/>
      <c r="Q29" s="99"/>
      <c r="R29" s="17"/>
    </row>
    <row r="30" spans="1:18" ht="12" x14ac:dyDescent="0.2">
      <c r="A30" s="7" t="s">
        <v>82</v>
      </c>
      <c r="B30" s="63" t="s">
        <v>196</v>
      </c>
      <c r="C30" s="73"/>
      <c r="D30" s="74"/>
      <c r="E30" s="75"/>
      <c r="F30" s="75"/>
      <c r="G30" s="75"/>
      <c r="H30" s="17"/>
      <c r="I30" s="74"/>
      <c r="J30" s="75"/>
      <c r="K30" s="75"/>
      <c r="L30" s="14"/>
      <c r="M30" s="17"/>
      <c r="N30" s="74"/>
      <c r="O30" s="75"/>
      <c r="P30" s="75"/>
      <c r="Q30" s="99"/>
      <c r="R30" s="17"/>
    </row>
    <row r="31" spans="1:18" ht="12" x14ac:dyDescent="0.2">
      <c r="A31" s="7" t="s">
        <v>83</v>
      </c>
      <c r="B31" s="57" t="s">
        <v>197</v>
      </c>
      <c r="C31" s="73"/>
      <c r="D31" s="74"/>
      <c r="E31" s="75"/>
      <c r="F31" s="75"/>
      <c r="G31" s="75"/>
      <c r="H31" s="17"/>
      <c r="I31" s="74"/>
      <c r="J31" s="75"/>
      <c r="K31" s="75"/>
      <c r="L31" s="14"/>
      <c r="M31" s="17"/>
      <c r="N31" s="74"/>
      <c r="O31" s="75"/>
      <c r="P31" s="75"/>
      <c r="Q31" s="99"/>
      <c r="R31" s="17"/>
    </row>
    <row r="32" spans="1:18" ht="12" x14ac:dyDescent="0.2">
      <c r="A32" s="7" t="s">
        <v>84</v>
      </c>
      <c r="B32" s="57" t="s">
        <v>198</v>
      </c>
      <c r="C32" s="73"/>
      <c r="D32" s="74"/>
      <c r="E32" s="75"/>
      <c r="F32" s="75"/>
      <c r="G32" s="75"/>
      <c r="H32" s="17"/>
      <c r="I32" s="74"/>
      <c r="J32" s="75"/>
      <c r="K32" s="75"/>
      <c r="L32" s="99"/>
      <c r="M32" s="17"/>
      <c r="N32" s="74"/>
      <c r="O32" s="75"/>
      <c r="P32" s="75"/>
      <c r="Q32" s="99"/>
      <c r="R32" s="17"/>
    </row>
    <row r="33" spans="1:20" thickBot="1" x14ac:dyDescent="0.25">
      <c r="A33" s="44" t="s">
        <v>199</v>
      </c>
      <c r="B33" s="124" t="s">
        <v>203</v>
      </c>
      <c r="C33" s="125"/>
      <c r="D33" s="126"/>
      <c r="E33" s="127"/>
      <c r="F33" s="127"/>
      <c r="G33" s="127"/>
      <c r="H33" s="128"/>
      <c r="I33" s="126"/>
      <c r="J33" s="127"/>
      <c r="K33" s="127"/>
      <c r="L33" s="129"/>
      <c r="M33" s="128"/>
      <c r="N33" s="126"/>
      <c r="O33" s="127"/>
      <c r="P33" s="127"/>
      <c r="Q33" s="129"/>
      <c r="R33" s="128"/>
    </row>
    <row r="34" spans="1:20" ht="15.75" customHeight="1" thickTop="1" thickBot="1" x14ac:dyDescent="0.25">
      <c r="A34" s="118" t="s">
        <v>18</v>
      </c>
      <c r="B34" s="130" t="s">
        <v>73</v>
      </c>
      <c r="C34" s="131">
        <f>SUM(C35:C55)</f>
        <v>125.01</v>
      </c>
      <c r="D34" s="132">
        <f t="shared" ref="D34:L34" si="12">SUM(D35:D55)</f>
        <v>0</v>
      </c>
      <c r="E34" s="133">
        <f t="shared" si="12"/>
        <v>53.18</v>
      </c>
      <c r="F34" s="133">
        <f t="shared" si="12"/>
        <v>0</v>
      </c>
      <c r="G34" s="133">
        <f t="shared" si="12"/>
        <v>0</v>
      </c>
      <c r="H34" s="134">
        <f t="shared" si="12"/>
        <v>53.18</v>
      </c>
      <c r="I34" s="132">
        <f t="shared" si="12"/>
        <v>0</v>
      </c>
      <c r="J34" s="133">
        <f t="shared" si="12"/>
        <v>0</v>
      </c>
      <c r="K34" s="133">
        <f t="shared" si="12"/>
        <v>115.393</v>
      </c>
      <c r="L34" s="133">
        <f t="shared" si="12"/>
        <v>192.55549999999999</v>
      </c>
      <c r="M34" s="134">
        <f t="shared" ref="M34" si="13">SUM(M35:M55)</f>
        <v>307.94849999999997</v>
      </c>
      <c r="N34" s="132">
        <f t="shared" ref="N34:R34" si="14">SUM(N35:N55)</f>
        <v>0</v>
      </c>
      <c r="O34" s="133">
        <f t="shared" si="14"/>
        <v>214.26750000000001</v>
      </c>
      <c r="P34" s="133">
        <f t="shared" si="14"/>
        <v>255.37</v>
      </c>
      <c r="Q34" s="133">
        <f t="shared" si="14"/>
        <v>0</v>
      </c>
      <c r="R34" s="135">
        <f t="shared" si="14"/>
        <v>469.6375000000001</v>
      </c>
      <c r="T34" s="97"/>
    </row>
    <row r="35" spans="1:20" ht="13.5" customHeight="1" thickTop="1" x14ac:dyDescent="0.2">
      <c r="A35" s="9" t="s">
        <v>36</v>
      </c>
      <c r="B35" s="11" t="s">
        <v>201</v>
      </c>
      <c r="C35" s="114"/>
      <c r="D35" s="115"/>
      <c r="E35" s="116"/>
      <c r="F35" s="116"/>
      <c r="G35" s="116"/>
      <c r="H35" s="117">
        <f t="shared" ref="H35:H41" si="15">SUM(D35:G35)</f>
        <v>0</v>
      </c>
      <c r="I35" s="115"/>
      <c r="J35" s="116"/>
      <c r="K35" s="116"/>
      <c r="L35" s="13"/>
      <c r="M35" s="117">
        <f t="shared" ref="M35:M54" si="16">SUM(I35:L35)</f>
        <v>0</v>
      </c>
      <c r="N35" s="115"/>
      <c r="O35" s="116"/>
      <c r="P35" s="116"/>
      <c r="Q35" s="13"/>
      <c r="R35" s="117">
        <f t="shared" ref="R35:R53" si="17">SUM(N35:Q35)</f>
        <v>0</v>
      </c>
    </row>
    <row r="36" spans="1:20" ht="13.5" customHeight="1" x14ac:dyDescent="0.2">
      <c r="A36" s="7" t="s">
        <v>37</v>
      </c>
      <c r="B36" s="65" t="s">
        <v>216</v>
      </c>
      <c r="C36" s="73"/>
      <c r="D36" s="74"/>
      <c r="E36" s="75"/>
      <c r="F36" s="75"/>
      <c r="G36" s="75">
        <v>0</v>
      </c>
      <c r="H36" s="17">
        <f t="shared" si="15"/>
        <v>0</v>
      </c>
      <c r="I36" s="74"/>
      <c r="J36" s="75"/>
      <c r="K36" s="75"/>
      <c r="L36" s="14"/>
      <c r="M36" s="17">
        <f t="shared" si="16"/>
        <v>0</v>
      </c>
      <c r="N36" s="74"/>
      <c r="O36" s="75"/>
      <c r="P36" s="75"/>
      <c r="Q36" s="99"/>
      <c r="R36" s="17">
        <f t="shared" si="17"/>
        <v>0</v>
      </c>
    </row>
    <row r="37" spans="1:20" ht="12" x14ac:dyDescent="0.2">
      <c r="A37" s="7" t="s">
        <v>38</v>
      </c>
      <c r="B37" s="65" t="s">
        <v>202</v>
      </c>
      <c r="C37" s="73">
        <v>125.01</v>
      </c>
      <c r="D37" s="74"/>
      <c r="E37" s="75">
        <v>53.18</v>
      </c>
      <c r="F37" s="75"/>
      <c r="G37" s="75"/>
      <c r="H37" s="17">
        <f t="shared" si="15"/>
        <v>53.18</v>
      </c>
      <c r="I37" s="74"/>
      <c r="J37" s="75"/>
      <c r="K37" s="75"/>
      <c r="L37" s="14"/>
      <c r="M37" s="17">
        <f t="shared" si="16"/>
        <v>0</v>
      </c>
      <c r="N37" s="74"/>
      <c r="O37" s="75"/>
      <c r="P37" s="75"/>
      <c r="Q37" s="99"/>
      <c r="R37" s="17">
        <f t="shared" si="17"/>
        <v>0</v>
      </c>
    </row>
    <row r="38" spans="1:20" ht="12" x14ac:dyDescent="0.2">
      <c r="A38" s="7" t="s">
        <v>44</v>
      </c>
      <c r="B38" s="65" t="s">
        <v>182</v>
      </c>
      <c r="C38" s="73"/>
      <c r="D38" s="74"/>
      <c r="E38" s="75"/>
      <c r="F38" s="75"/>
      <c r="G38" s="75"/>
      <c r="H38" s="17">
        <f t="shared" si="15"/>
        <v>0</v>
      </c>
      <c r="I38" s="74"/>
      <c r="J38" s="75"/>
      <c r="K38" s="75"/>
      <c r="L38" s="14"/>
      <c r="M38" s="17">
        <f t="shared" si="16"/>
        <v>0</v>
      </c>
      <c r="N38" s="74"/>
      <c r="O38" s="75">
        <v>60.763500000000001</v>
      </c>
      <c r="P38" s="75"/>
      <c r="Q38" s="99"/>
      <c r="R38" s="17">
        <f t="shared" si="17"/>
        <v>60.763500000000001</v>
      </c>
    </row>
    <row r="39" spans="1:20" ht="12" x14ac:dyDescent="0.2">
      <c r="A39" s="7" t="s">
        <v>45</v>
      </c>
      <c r="B39" s="88" t="s">
        <v>183</v>
      </c>
      <c r="C39" s="73"/>
      <c r="D39" s="74"/>
      <c r="E39" s="75"/>
      <c r="F39" s="75"/>
      <c r="G39" s="75"/>
      <c r="H39" s="17">
        <f t="shared" si="15"/>
        <v>0</v>
      </c>
      <c r="I39" s="74"/>
      <c r="J39" s="75"/>
      <c r="K39" s="75"/>
      <c r="L39" s="14"/>
      <c r="M39" s="17">
        <f t="shared" si="16"/>
        <v>0</v>
      </c>
      <c r="N39" s="74"/>
      <c r="O39" s="75">
        <v>14.417999999999999</v>
      </c>
      <c r="P39" s="75"/>
      <c r="Q39" s="99"/>
      <c r="R39" s="17">
        <f t="shared" si="17"/>
        <v>14.417999999999999</v>
      </c>
    </row>
    <row r="40" spans="1:20" ht="12" x14ac:dyDescent="0.2">
      <c r="A40" s="7" t="s">
        <v>46</v>
      </c>
      <c r="B40" s="57" t="s">
        <v>184</v>
      </c>
      <c r="C40" s="73"/>
      <c r="D40" s="74"/>
      <c r="E40" s="75"/>
      <c r="F40" s="75"/>
      <c r="G40" s="75"/>
      <c r="H40" s="17">
        <f t="shared" si="15"/>
        <v>0</v>
      </c>
      <c r="I40" s="74"/>
      <c r="J40" s="75"/>
      <c r="K40" s="75"/>
      <c r="L40" s="14"/>
      <c r="M40" s="17">
        <f t="shared" si="16"/>
        <v>0</v>
      </c>
      <c r="N40" s="74"/>
      <c r="O40" s="75">
        <v>39.192</v>
      </c>
      <c r="P40" s="75"/>
      <c r="Q40" s="99"/>
      <c r="R40" s="17">
        <f t="shared" si="17"/>
        <v>39.192</v>
      </c>
    </row>
    <row r="41" spans="1:20" ht="12" x14ac:dyDescent="0.2">
      <c r="A41" s="7" t="s">
        <v>29</v>
      </c>
      <c r="B41" s="65" t="s">
        <v>185</v>
      </c>
      <c r="C41" s="73"/>
      <c r="D41" s="74"/>
      <c r="E41" s="75"/>
      <c r="F41" s="75"/>
      <c r="G41" s="75"/>
      <c r="H41" s="17">
        <f t="shared" si="15"/>
        <v>0</v>
      </c>
      <c r="I41" s="74"/>
      <c r="J41" s="75"/>
      <c r="K41" s="75"/>
      <c r="L41" s="14">
        <v>10.680999999999999</v>
      </c>
      <c r="M41" s="17">
        <f t="shared" si="16"/>
        <v>10.680999999999999</v>
      </c>
      <c r="N41" s="74"/>
      <c r="O41" s="75"/>
      <c r="P41" s="75"/>
      <c r="Q41" s="99"/>
      <c r="R41" s="17">
        <f t="shared" si="17"/>
        <v>0</v>
      </c>
    </row>
    <row r="42" spans="1:20" ht="12" x14ac:dyDescent="0.2">
      <c r="A42" s="7" t="s">
        <v>30</v>
      </c>
      <c r="B42" s="65" t="s">
        <v>236</v>
      </c>
      <c r="C42" s="73"/>
      <c r="D42" s="74"/>
      <c r="E42" s="75"/>
      <c r="F42" s="75"/>
      <c r="G42" s="75"/>
      <c r="H42" s="17">
        <f t="shared" ref="H42:H53" si="18">SUM(D42:G42)</f>
        <v>0</v>
      </c>
      <c r="I42" s="74"/>
      <c r="J42" s="75"/>
      <c r="K42" s="75"/>
      <c r="L42" s="14">
        <v>31.6325</v>
      </c>
      <c r="M42" s="17">
        <f t="shared" si="16"/>
        <v>31.6325</v>
      </c>
      <c r="N42" s="74"/>
      <c r="O42" s="75"/>
      <c r="P42" s="75"/>
      <c r="Q42" s="99"/>
      <c r="R42" s="17">
        <f t="shared" si="17"/>
        <v>0</v>
      </c>
    </row>
    <row r="43" spans="1:20" ht="12" x14ac:dyDescent="0.2">
      <c r="A43" s="7" t="s">
        <v>31</v>
      </c>
      <c r="B43" s="65" t="s">
        <v>187</v>
      </c>
      <c r="C43" s="73"/>
      <c r="D43" s="74"/>
      <c r="E43" s="75"/>
      <c r="F43" s="75"/>
      <c r="G43" s="75"/>
      <c r="H43" s="17">
        <f t="shared" si="18"/>
        <v>0</v>
      </c>
      <c r="I43" s="74"/>
      <c r="J43" s="75"/>
      <c r="K43" s="75"/>
      <c r="L43" s="14">
        <v>37.794499999999999</v>
      </c>
      <c r="M43" s="17">
        <f t="shared" si="16"/>
        <v>37.794499999999999</v>
      </c>
      <c r="N43" s="74"/>
      <c r="O43" s="75"/>
      <c r="P43" s="75"/>
      <c r="Q43" s="99"/>
      <c r="R43" s="17">
        <f t="shared" si="17"/>
        <v>0</v>
      </c>
    </row>
    <row r="44" spans="1:20" ht="12" x14ac:dyDescent="0.2">
      <c r="A44" s="7" t="s">
        <v>32</v>
      </c>
      <c r="B44" s="65" t="s">
        <v>188</v>
      </c>
      <c r="C44" s="73"/>
      <c r="D44" s="74"/>
      <c r="E44" s="75"/>
      <c r="F44" s="75"/>
      <c r="G44" s="75"/>
      <c r="H44" s="17">
        <f t="shared" si="18"/>
        <v>0</v>
      </c>
      <c r="I44" s="74"/>
      <c r="J44" s="75"/>
      <c r="K44" s="75"/>
      <c r="L44" s="14"/>
      <c r="M44" s="17">
        <f t="shared" si="16"/>
        <v>0</v>
      </c>
      <c r="N44" s="74"/>
      <c r="O44" s="75"/>
      <c r="P44" s="75">
        <v>147.46600000000001</v>
      </c>
      <c r="Q44" s="99"/>
      <c r="R44" s="17">
        <f t="shared" si="17"/>
        <v>147.46600000000001</v>
      </c>
    </row>
    <row r="45" spans="1:20" ht="12" x14ac:dyDescent="0.2">
      <c r="A45" s="7" t="s">
        <v>33</v>
      </c>
      <c r="B45" s="65" t="s">
        <v>189</v>
      </c>
      <c r="C45" s="73"/>
      <c r="D45" s="74"/>
      <c r="E45" s="75"/>
      <c r="F45" s="75"/>
      <c r="G45" s="75"/>
      <c r="H45" s="17">
        <f t="shared" si="18"/>
        <v>0</v>
      </c>
      <c r="I45" s="74"/>
      <c r="J45" s="75"/>
      <c r="K45" s="75"/>
      <c r="L45" s="14"/>
      <c r="M45" s="17">
        <f t="shared" si="16"/>
        <v>0</v>
      </c>
      <c r="N45" s="74"/>
      <c r="O45" s="75">
        <v>60.869</v>
      </c>
      <c r="P45" s="75"/>
      <c r="Q45" s="99"/>
      <c r="R45" s="17">
        <f t="shared" si="17"/>
        <v>60.869</v>
      </c>
    </row>
    <row r="46" spans="1:20" ht="12" x14ac:dyDescent="0.2">
      <c r="A46" s="7" t="s">
        <v>34</v>
      </c>
      <c r="B46" s="88" t="s">
        <v>190</v>
      </c>
      <c r="C46" s="73"/>
      <c r="D46" s="74"/>
      <c r="E46" s="75"/>
      <c r="F46" s="75"/>
      <c r="G46" s="75"/>
      <c r="H46" s="17">
        <f t="shared" si="18"/>
        <v>0</v>
      </c>
      <c r="I46" s="74"/>
      <c r="J46" s="75"/>
      <c r="K46" s="75"/>
      <c r="L46" s="14"/>
      <c r="M46" s="17">
        <f t="shared" si="16"/>
        <v>0</v>
      </c>
      <c r="N46" s="74"/>
      <c r="O46" s="75">
        <v>30.4345</v>
      </c>
      <c r="P46" s="75"/>
      <c r="Q46" s="99"/>
      <c r="R46" s="17">
        <f t="shared" si="17"/>
        <v>30.4345</v>
      </c>
    </row>
    <row r="47" spans="1:20" ht="12.75" customHeight="1" x14ac:dyDescent="0.2">
      <c r="A47" s="7" t="s">
        <v>85</v>
      </c>
      <c r="B47" s="57" t="s">
        <v>191</v>
      </c>
      <c r="C47" s="73"/>
      <c r="D47" s="74"/>
      <c r="E47" s="75"/>
      <c r="F47" s="75"/>
      <c r="G47" s="75"/>
      <c r="H47" s="17">
        <f t="shared" si="18"/>
        <v>0</v>
      </c>
      <c r="I47" s="74"/>
      <c r="J47" s="75"/>
      <c r="K47" s="75"/>
      <c r="L47" s="14"/>
      <c r="M47" s="17">
        <f t="shared" si="16"/>
        <v>0</v>
      </c>
      <c r="N47" s="74"/>
      <c r="O47" s="75"/>
      <c r="P47" s="75">
        <v>107.904</v>
      </c>
      <c r="Q47" s="99"/>
      <c r="R47" s="17">
        <f t="shared" si="17"/>
        <v>107.904</v>
      </c>
    </row>
    <row r="48" spans="1:20" ht="12" x14ac:dyDescent="0.2">
      <c r="A48" s="7" t="s">
        <v>86</v>
      </c>
      <c r="B48" s="57" t="s">
        <v>192</v>
      </c>
      <c r="C48" s="73"/>
      <c r="D48" s="74"/>
      <c r="E48" s="75"/>
      <c r="F48" s="75"/>
      <c r="G48" s="75"/>
      <c r="H48" s="17">
        <f t="shared" si="18"/>
        <v>0</v>
      </c>
      <c r="I48" s="74"/>
      <c r="J48" s="75"/>
      <c r="K48" s="75"/>
      <c r="L48" s="14"/>
      <c r="M48" s="17">
        <f t="shared" si="16"/>
        <v>0</v>
      </c>
      <c r="N48" s="74"/>
      <c r="O48" s="75">
        <v>8.5905000000000005</v>
      </c>
      <c r="P48" s="75"/>
      <c r="Q48" s="99"/>
      <c r="R48" s="17">
        <f t="shared" si="17"/>
        <v>8.5905000000000005</v>
      </c>
    </row>
    <row r="49" spans="1:20" ht="12" x14ac:dyDescent="0.2">
      <c r="A49" s="7" t="s">
        <v>87</v>
      </c>
      <c r="B49" s="65" t="s">
        <v>193</v>
      </c>
      <c r="C49" s="73"/>
      <c r="D49" s="74"/>
      <c r="E49" s="75"/>
      <c r="F49" s="75"/>
      <c r="G49" s="75"/>
      <c r="H49" s="17">
        <f t="shared" si="18"/>
        <v>0</v>
      </c>
      <c r="I49" s="74"/>
      <c r="J49" s="75"/>
      <c r="K49" s="75">
        <v>17.5365</v>
      </c>
      <c r="L49" s="14"/>
      <c r="M49" s="17">
        <f t="shared" si="16"/>
        <v>17.5365</v>
      </c>
      <c r="N49" s="74"/>
      <c r="O49" s="75"/>
      <c r="P49" s="75"/>
      <c r="Q49" s="99"/>
      <c r="R49" s="17">
        <f t="shared" si="17"/>
        <v>0</v>
      </c>
    </row>
    <row r="50" spans="1:20" ht="12" x14ac:dyDescent="0.2">
      <c r="A50" s="7" t="s">
        <v>88</v>
      </c>
      <c r="B50" s="65" t="s">
        <v>194</v>
      </c>
      <c r="C50" s="73"/>
      <c r="D50" s="74"/>
      <c r="E50" s="75"/>
      <c r="F50" s="75"/>
      <c r="G50" s="75"/>
      <c r="H50" s="17">
        <f t="shared" si="18"/>
        <v>0</v>
      </c>
      <c r="I50" s="74"/>
      <c r="J50" s="75"/>
      <c r="K50" s="75"/>
      <c r="L50" s="75">
        <v>112.44750000000001</v>
      </c>
      <c r="M50" s="17">
        <f t="shared" si="16"/>
        <v>112.44750000000001</v>
      </c>
      <c r="N50" s="74"/>
      <c r="O50" s="75"/>
      <c r="P50" s="75"/>
      <c r="Q50" s="99"/>
      <c r="R50" s="17">
        <f t="shared" si="17"/>
        <v>0</v>
      </c>
    </row>
    <row r="51" spans="1:20" ht="12" x14ac:dyDescent="0.2">
      <c r="A51" s="7" t="s">
        <v>89</v>
      </c>
      <c r="B51" s="91" t="s">
        <v>195</v>
      </c>
      <c r="C51" s="73"/>
      <c r="D51" s="74"/>
      <c r="E51" s="75"/>
      <c r="F51" s="75"/>
      <c r="G51" s="75"/>
      <c r="H51" s="17">
        <f t="shared" si="18"/>
        <v>0</v>
      </c>
      <c r="I51" s="74"/>
      <c r="J51" s="75"/>
      <c r="K51" s="75">
        <v>26.907</v>
      </c>
      <c r="L51" s="14"/>
      <c r="M51" s="17">
        <f t="shared" si="16"/>
        <v>26.907</v>
      </c>
      <c r="N51" s="74"/>
      <c r="O51" s="75"/>
      <c r="P51" s="75"/>
      <c r="Q51" s="99"/>
      <c r="R51" s="17">
        <f t="shared" si="17"/>
        <v>0</v>
      </c>
    </row>
    <row r="52" spans="1:20" ht="12" x14ac:dyDescent="0.2">
      <c r="A52" s="54" t="s">
        <v>90</v>
      </c>
      <c r="B52" s="63" t="s">
        <v>196</v>
      </c>
      <c r="C52" s="73"/>
      <c r="D52" s="74"/>
      <c r="E52" s="75"/>
      <c r="F52" s="75"/>
      <c r="G52" s="75"/>
      <c r="H52" s="17">
        <f t="shared" si="18"/>
        <v>0</v>
      </c>
      <c r="I52" s="74"/>
      <c r="J52" s="75"/>
      <c r="K52" s="75">
        <v>25.702500000000001</v>
      </c>
      <c r="L52" s="14"/>
      <c r="M52" s="17">
        <f t="shared" si="16"/>
        <v>25.702500000000001</v>
      </c>
      <c r="N52" s="74"/>
      <c r="O52" s="75"/>
      <c r="P52" s="75"/>
      <c r="Q52" s="99"/>
      <c r="R52" s="17">
        <f t="shared" si="17"/>
        <v>0</v>
      </c>
    </row>
    <row r="53" spans="1:20" ht="11.45" customHeight="1" x14ac:dyDescent="0.2">
      <c r="A53" s="7" t="s">
        <v>91</v>
      </c>
      <c r="B53" s="57" t="s">
        <v>197</v>
      </c>
      <c r="C53" s="73"/>
      <c r="D53" s="74"/>
      <c r="E53" s="75"/>
      <c r="F53" s="75"/>
      <c r="G53" s="75"/>
      <c r="H53" s="17">
        <f t="shared" si="18"/>
        <v>0</v>
      </c>
      <c r="I53" s="74"/>
      <c r="J53" s="75"/>
      <c r="K53" s="75">
        <v>25.702500000000001</v>
      </c>
      <c r="L53" s="14"/>
      <c r="M53" s="17">
        <f t="shared" si="16"/>
        <v>25.702500000000001</v>
      </c>
      <c r="N53" s="74"/>
      <c r="O53" s="75"/>
      <c r="P53" s="75"/>
      <c r="Q53" s="99"/>
      <c r="R53" s="17">
        <f t="shared" si="17"/>
        <v>0</v>
      </c>
    </row>
    <row r="54" spans="1:20" ht="11.45" customHeight="1" x14ac:dyDescent="0.2">
      <c r="A54" s="7" t="s">
        <v>92</v>
      </c>
      <c r="B54" s="57" t="s">
        <v>198</v>
      </c>
      <c r="C54" s="73"/>
      <c r="D54" s="74"/>
      <c r="E54" s="75"/>
      <c r="F54" s="75"/>
      <c r="G54" s="75"/>
      <c r="H54" s="17"/>
      <c r="I54" s="74"/>
      <c r="J54" s="75"/>
      <c r="K54" s="75">
        <v>19.544499999999999</v>
      </c>
      <c r="L54" s="99"/>
      <c r="M54" s="17">
        <f t="shared" si="16"/>
        <v>19.544499999999999</v>
      </c>
      <c r="N54" s="74"/>
      <c r="O54" s="75"/>
      <c r="P54" s="75"/>
      <c r="Q54" s="99"/>
      <c r="R54" s="17"/>
    </row>
    <row r="55" spans="1:20" ht="11.45" customHeight="1" thickBot="1" x14ac:dyDescent="0.25">
      <c r="A55" s="44" t="s">
        <v>200</v>
      </c>
      <c r="B55" s="124" t="s">
        <v>203</v>
      </c>
      <c r="C55" s="125"/>
      <c r="D55" s="126"/>
      <c r="E55" s="127"/>
      <c r="F55" s="127"/>
      <c r="G55" s="127"/>
      <c r="H55" s="128"/>
      <c r="I55" s="126"/>
      <c r="J55" s="127"/>
      <c r="K55" s="127"/>
      <c r="L55" s="129"/>
      <c r="M55" s="128"/>
      <c r="N55" s="126"/>
      <c r="O55" s="127"/>
      <c r="P55" s="127"/>
      <c r="Q55" s="129"/>
      <c r="R55" s="128"/>
    </row>
    <row r="56" spans="1:20" ht="12.6" customHeight="1" thickTop="1" thickBot="1" x14ac:dyDescent="0.25">
      <c r="A56" s="118" t="s">
        <v>19</v>
      </c>
      <c r="B56" s="130" t="s">
        <v>12</v>
      </c>
      <c r="C56" s="131">
        <f>SUM(C57:C61)</f>
        <v>0</v>
      </c>
      <c r="D56" s="132">
        <f t="shared" ref="D56:L56" si="19">SUM(D57:D61)</f>
        <v>0</v>
      </c>
      <c r="E56" s="133">
        <f t="shared" si="19"/>
        <v>0</v>
      </c>
      <c r="F56" s="133">
        <f t="shared" si="19"/>
        <v>0</v>
      </c>
      <c r="G56" s="133">
        <f t="shared" si="19"/>
        <v>0</v>
      </c>
      <c r="H56" s="134">
        <f t="shared" si="19"/>
        <v>0</v>
      </c>
      <c r="I56" s="132">
        <f t="shared" si="19"/>
        <v>0</v>
      </c>
      <c r="J56" s="133">
        <f t="shared" si="19"/>
        <v>0</v>
      </c>
      <c r="K56" s="133">
        <f t="shared" si="19"/>
        <v>115.39</v>
      </c>
      <c r="L56" s="133">
        <f t="shared" si="19"/>
        <v>192.56</v>
      </c>
      <c r="M56" s="134">
        <f t="shared" ref="M56" si="20">SUM(M57:M61)</f>
        <v>307.95</v>
      </c>
      <c r="N56" s="132">
        <f t="shared" ref="N56:R56" si="21">SUM(N57:N61)</f>
        <v>0</v>
      </c>
      <c r="O56" s="133">
        <f t="shared" si="21"/>
        <v>214.27</v>
      </c>
      <c r="P56" s="133">
        <f t="shared" si="21"/>
        <v>255.37</v>
      </c>
      <c r="Q56" s="133">
        <f t="shared" si="21"/>
        <v>0</v>
      </c>
      <c r="R56" s="135">
        <f t="shared" si="21"/>
        <v>469.64</v>
      </c>
      <c r="T56" s="97"/>
    </row>
    <row r="57" spans="1:20" s="31" customFormat="1" ht="12" customHeight="1" thickTop="1" x14ac:dyDescent="0.2">
      <c r="A57" s="9" t="s">
        <v>16</v>
      </c>
      <c r="B57" s="64" t="s">
        <v>215</v>
      </c>
      <c r="C57" s="136"/>
      <c r="D57" s="137"/>
      <c r="E57" s="138"/>
      <c r="F57" s="138"/>
      <c r="G57" s="138"/>
      <c r="H57" s="139">
        <f t="shared" ref="H57:H61" si="22">SUM(D57:G57)</f>
        <v>0</v>
      </c>
      <c r="I57" s="137"/>
      <c r="J57" s="138"/>
      <c r="K57" s="138">
        <v>115.39</v>
      </c>
      <c r="L57" s="13">
        <v>192.56</v>
      </c>
      <c r="M57" s="139">
        <f t="shared" ref="M57:M61" si="23">SUM(I57:L57)</f>
        <v>307.95</v>
      </c>
      <c r="N57" s="137"/>
      <c r="O57" s="138">
        <v>214.27</v>
      </c>
      <c r="P57" s="138">
        <v>255.37</v>
      </c>
      <c r="Q57" s="13"/>
      <c r="R57" s="139">
        <f t="shared" ref="R57:R61" si="24">SUM(N57:Q57)</f>
        <v>469.64</v>
      </c>
    </row>
    <row r="58" spans="1:20" s="31" customFormat="1" ht="12" x14ac:dyDescent="0.2">
      <c r="A58" s="7" t="s">
        <v>49</v>
      </c>
      <c r="B58" s="65"/>
      <c r="C58" s="76"/>
      <c r="D58" s="77"/>
      <c r="E58" s="78"/>
      <c r="F58" s="78"/>
      <c r="G58" s="78"/>
      <c r="H58" s="71">
        <f t="shared" si="22"/>
        <v>0</v>
      </c>
      <c r="I58" s="77"/>
      <c r="J58" s="78"/>
      <c r="K58" s="78"/>
      <c r="L58" s="14"/>
      <c r="M58" s="71">
        <f t="shared" si="23"/>
        <v>0</v>
      </c>
      <c r="N58" s="77"/>
      <c r="O58" s="78"/>
      <c r="P58" s="78"/>
      <c r="Q58" s="99"/>
      <c r="R58" s="71">
        <f t="shared" si="24"/>
        <v>0</v>
      </c>
    </row>
    <row r="59" spans="1:20" s="31" customFormat="1" ht="12" x14ac:dyDescent="0.2">
      <c r="A59" s="7" t="s">
        <v>50</v>
      </c>
      <c r="B59" s="65"/>
      <c r="C59" s="76"/>
      <c r="D59" s="77"/>
      <c r="E59" s="78"/>
      <c r="F59" s="78"/>
      <c r="G59" s="78"/>
      <c r="H59" s="71">
        <f t="shared" si="22"/>
        <v>0</v>
      </c>
      <c r="I59" s="77"/>
      <c r="J59" s="78"/>
      <c r="K59" s="78"/>
      <c r="L59" s="14"/>
      <c r="M59" s="71">
        <f t="shared" si="23"/>
        <v>0</v>
      </c>
      <c r="N59" s="77"/>
      <c r="O59" s="78"/>
      <c r="P59" s="78"/>
      <c r="Q59" s="99"/>
      <c r="R59" s="71">
        <f t="shared" si="24"/>
        <v>0</v>
      </c>
    </row>
    <row r="60" spans="1:20" s="31" customFormat="1" ht="12" x14ac:dyDescent="0.2">
      <c r="A60" s="7" t="s">
        <v>24</v>
      </c>
      <c r="B60" s="65"/>
      <c r="C60" s="76"/>
      <c r="D60" s="77"/>
      <c r="E60" s="78"/>
      <c r="F60" s="78"/>
      <c r="G60" s="78"/>
      <c r="H60" s="71">
        <f t="shared" si="22"/>
        <v>0</v>
      </c>
      <c r="I60" s="77"/>
      <c r="J60" s="78"/>
      <c r="K60" s="78"/>
      <c r="L60" s="23"/>
      <c r="M60" s="71">
        <f t="shared" si="23"/>
        <v>0</v>
      </c>
      <c r="N60" s="77"/>
      <c r="O60" s="78"/>
      <c r="P60" s="78"/>
      <c r="Q60" s="23"/>
      <c r="R60" s="71">
        <f t="shared" si="24"/>
        <v>0</v>
      </c>
    </row>
    <row r="61" spans="1:20" s="31" customFormat="1" thickBot="1" x14ac:dyDescent="0.25">
      <c r="A61" s="44" t="s">
        <v>25</v>
      </c>
      <c r="B61" s="88"/>
      <c r="C61" s="140"/>
      <c r="D61" s="141"/>
      <c r="E61" s="142"/>
      <c r="F61" s="142"/>
      <c r="G61" s="142"/>
      <c r="H61" s="143">
        <f t="shared" si="22"/>
        <v>0</v>
      </c>
      <c r="I61" s="141"/>
      <c r="J61" s="142"/>
      <c r="K61" s="142"/>
      <c r="L61" s="144"/>
      <c r="M61" s="143">
        <f t="shared" si="23"/>
        <v>0</v>
      </c>
      <c r="N61" s="141"/>
      <c r="O61" s="142"/>
      <c r="P61" s="142"/>
      <c r="Q61" s="144"/>
      <c r="R61" s="143">
        <f t="shared" si="24"/>
        <v>0</v>
      </c>
    </row>
    <row r="62" spans="1:20" ht="12.6" customHeight="1" thickTop="1" thickBot="1" x14ac:dyDescent="0.25">
      <c r="A62" s="118" t="s">
        <v>51</v>
      </c>
      <c r="B62" s="130" t="s">
        <v>93</v>
      </c>
      <c r="C62" s="131">
        <f t="shared" ref="C62:R62" si="25">SUM(C63:C83)</f>
        <v>0</v>
      </c>
      <c r="D62" s="132">
        <f t="shared" si="25"/>
        <v>0</v>
      </c>
      <c r="E62" s="133">
        <f t="shared" si="25"/>
        <v>0</v>
      </c>
      <c r="F62" s="133">
        <f t="shared" si="25"/>
        <v>0</v>
      </c>
      <c r="G62" s="133">
        <f t="shared" si="25"/>
        <v>71.7</v>
      </c>
      <c r="H62" s="134">
        <f t="shared" si="25"/>
        <v>71.7</v>
      </c>
      <c r="I62" s="132">
        <f t="shared" si="25"/>
        <v>0</v>
      </c>
      <c r="J62" s="133">
        <f t="shared" si="25"/>
        <v>0</v>
      </c>
      <c r="K62" s="133">
        <f t="shared" si="25"/>
        <v>237.11699999999999</v>
      </c>
      <c r="L62" s="133">
        <f t="shared" si="25"/>
        <v>395.67700000000002</v>
      </c>
      <c r="M62" s="134">
        <f t="shared" si="25"/>
        <v>632.7940000000001</v>
      </c>
      <c r="N62" s="132">
        <f t="shared" si="25"/>
        <v>0</v>
      </c>
      <c r="O62" s="133">
        <f t="shared" si="25"/>
        <v>484.67699999999996</v>
      </c>
      <c r="P62" s="133">
        <f t="shared" si="25"/>
        <v>1082.2089999999998</v>
      </c>
      <c r="Q62" s="133">
        <f t="shared" si="25"/>
        <v>0</v>
      </c>
      <c r="R62" s="135">
        <f t="shared" si="25"/>
        <v>1566.886</v>
      </c>
      <c r="T62" s="97"/>
    </row>
    <row r="63" spans="1:20" ht="12" customHeight="1" thickTop="1" x14ac:dyDescent="0.2">
      <c r="A63" s="9" t="s">
        <v>39</v>
      </c>
      <c r="B63" s="65" t="s">
        <v>182</v>
      </c>
      <c r="C63" s="136"/>
      <c r="D63" s="74"/>
      <c r="E63" s="75"/>
      <c r="F63" s="75"/>
      <c r="G63" s="75"/>
      <c r="H63" s="17">
        <f t="shared" ref="H63:H80" si="26">SUM(D63:G63)</f>
        <v>0</v>
      </c>
      <c r="I63" s="74"/>
      <c r="J63" s="75"/>
      <c r="K63" s="75"/>
      <c r="L63" s="99"/>
      <c r="M63" s="17">
        <f t="shared" ref="M63:M79" si="27">SUM(I63:L63)</f>
        <v>0</v>
      </c>
      <c r="N63" s="74"/>
      <c r="O63" s="75">
        <v>124.86199999999999</v>
      </c>
      <c r="P63" s="75"/>
      <c r="Q63" s="99"/>
      <c r="R63" s="17">
        <f t="shared" ref="R63:R78" si="28">SUM(N63:Q63)</f>
        <v>124.86199999999999</v>
      </c>
    </row>
    <row r="64" spans="1:20" ht="12.75" customHeight="1" x14ac:dyDescent="0.2">
      <c r="A64" s="7" t="s">
        <v>40</v>
      </c>
      <c r="B64" s="65" t="s">
        <v>183</v>
      </c>
      <c r="C64" s="76"/>
      <c r="D64" s="74"/>
      <c r="E64" s="75"/>
      <c r="F64" s="75"/>
      <c r="G64" s="75"/>
      <c r="H64" s="17">
        <f t="shared" si="26"/>
        <v>0</v>
      </c>
      <c r="I64" s="74"/>
      <c r="J64" s="75"/>
      <c r="K64" s="75"/>
      <c r="L64" s="99"/>
      <c r="M64" s="17">
        <f t="shared" si="27"/>
        <v>0</v>
      </c>
      <c r="N64" s="74"/>
      <c r="O64" s="75">
        <v>29.626999999999999</v>
      </c>
      <c r="P64" s="75"/>
      <c r="Q64" s="99"/>
      <c r="R64" s="17">
        <f t="shared" si="28"/>
        <v>29.626999999999999</v>
      </c>
    </row>
    <row r="65" spans="1:18" ht="12.75" customHeight="1" x14ac:dyDescent="0.2">
      <c r="A65" s="7" t="s">
        <v>26</v>
      </c>
      <c r="B65" s="57" t="s">
        <v>184</v>
      </c>
      <c r="C65" s="76"/>
      <c r="D65" s="74"/>
      <c r="E65" s="75"/>
      <c r="F65" s="75"/>
      <c r="G65" s="75"/>
      <c r="H65" s="17">
        <f t="shared" si="26"/>
        <v>0</v>
      </c>
      <c r="I65" s="74"/>
      <c r="J65" s="75"/>
      <c r="K65" s="75"/>
      <c r="L65" s="99"/>
      <c r="M65" s="17">
        <f t="shared" si="27"/>
        <v>0</v>
      </c>
      <c r="N65" s="74"/>
      <c r="O65" s="75">
        <v>80.536000000000001</v>
      </c>
      <c r="P65" s="75"/>
      <c r="Q65" s="99"/>
      <c r="R65" s="17">
        <f t="shared" si="28"/>
        <v>80.536000000000001</v>
      </c>
    </row>
    <row r="66" spans="1:18" ht="12.75" customHeight="1" x14ac:dyDescent="0.2">
      <c r="A66" s="9" t="s">
        <v>27</v>
      </c>
      <c r="B66" s="65" t="s">
        <v>185</v>
      </c>
      <c r="C66" s="76"/>
      <c r="D66" s="74"/>
      <c r="E66" s="75"/>
      <c r="F66" s="75"/>
      <c r="G66" s="75"/>
      <c r="H66" s="17">
        <f t="shared" si="26"/>
        <v>0</v>
      </c>
      <c r="I66" s="74"/>
      <c r="J66" s="75"/>
      <c r="K66" s="75"/>
      <c r="L66" s="99">
        <v>21.948</v>
      </c>
      <c r="M66" s="17">
        <f t="shared" si="27"/>
        <v>21.948</v>
      </c>
      <c r="N66" s="74"/>
      <c r="O66" s="75"/>
      <c r="P66" s="75"/>
      <c r="Q66" s="99"/>
      <c r="R66" s="17">
        <f t="shared" si="28"/>
        <v>0</v>
      </c>
    </row>
    <row r="67" spans="1:18" ht="12.75" customHeight="1" x14ac:dyDescent="0.2">
      <c r="A67" s="9" t="s">
        <v>28</v>
      </c>
      <c r="B67" s="65" t="s">
        <v>186</v>
      </c>
      <c r="C67" s="76"/>
      <c r="D67" s="74"/>
      <c r="E67" s="75"/>
      <c r="F67" s="75"/>
      <c r="G67" s="75"/>
      <c r="H67" s="17">
        <f t="shared" si="26"/>
        <v>0</v>
      </c>
      <c r="I67" s="74"/>
      <c r="J67" s="75"/>
      <c r="K67" s="75"/>
      <c r="L67" s="99">
        <v>65</v>
      </c>
      <c r="M67" s="17">
        <f t="shared" si="27"/>
        <v>65</v>
      </c>
      <c r="N67" s="74"/>
      <c r="O67" s="75"/>
      <c r="P67" s="75"/>
      <c r="Q67" s="99"/>
      <c r="R67" s="17">
        <f t="shared" si="28"/>
        <v>0</v>
      </c>
    </row>
    <row r="68" spans="1:18" ht="12" x14ac:dyDescent="0.2">
      <c r="A68" s="9" t="s">
        <v>94</v>
      </c>
      <c r="B68" s="65" t="s">
        <v>187</v>
      </c>
      <c r="C68" s="76"/>
      <c r="D68" s="74"/>
      <c r="E68" s="75"/>
      <c r="F68" s="75"/>
      <c r="G68" s="75"/>
      <c r="H68" s="17">
        <f t="shared" si="26"/>
        <v>0</v>
      </c>
      <c r="I68" s="74"/>
      <c r="J68" s="75"/>
      <c r="K68" s="75"/>
      <c r="L68" s="99">
        <v>77.662999999999997</v>
      </c>
      <c r="M68" s="17">
        <f t="shared" si="27"/>
        <v>77.662999999999997</v>
      </c>
      <c r="N68" s="74"/>
      <c r="O68" s="75"/>
      <c r="P68" s="75"/>
      <c r="Q68" s="99"/>
      <c r="R68" s="17">
        <f t="shared" si="28"/>
        <v>0</v>
      </c>
    </row>
    <row r="69" spans="1:18" ht="12" x14ac:dyDescent="0.2">
      <c r="A69" s="9" t="s">
        <v>95</v>
      </c>
      <c r="B69" s="65" t="s">
        <v>188</v>
      </c>
      <c r="C69" s="76"/>
      <c r="D69" s="74"/>
      <c r="E69" s="75"/>
      <c r="F69" s="75"/>
      <c r="G69" s="75"/>
      <c r="H69" s="17">
        <f t="shared" si="26"/>
        <v>0</v>
      </c>
      <c r="I69" s="74"/>
      <c r="J69" s="75"/>
      <c r="K69" s="75"/>
      <c r="L69" s="99"/>
      <c r="M69" s="17">
        <f t="shared" si="27"/>
        <v>0</v>
      </c>
      <c r="N69" s="74"/>
      <c r="O69" s="75"/>
      <c r="P69" s="75">
        <v>303.02499999999998</v>
      </c>
      <c r="Q69" s="99"/>
      <c r="R69" s="17">
        <f t="shared" si="28"/>
        <v>303.02499999999998</v>
      </c>
    </row>
    <row r="70" spans="1:18" ht="12" x14ac:dyDescent="0.2">
      <c r="A70" s="9" t="s">
        <v>96</v>
      </c>
      <c r="B70" s="65" t="s">
        <v>189</v>
      </c>
      <c r="C70" s="76"/>
      <c r="D70" s="74"/>
      <c r="E70" s="75"/>
      <c r="F70" s="75"/>
      <c r="G70" s="75"/>
      <c r="H70" s="17">
        <f t="shared" si="26"/>
        <v>0</v>
      </c>
      <c r="I70" s="74"/>
      <c r="J70" s="75"/>
      <c r="K70" s="75"/>
      <c r="L70" s="99"/>
      <c r="M70" s="17">
        <f t="shared" si="27"/>
        <v>0</v>
      </c>
      <c r="N70" s="74"/>
      <c r="O70" s="75">
        <v>125.07899999999999</v>
      </c>
      <c r="P70" s="75"/>
      <c r="Q70" s="99"/>
      <c r="R70" s="17">
        <f t="shared" si="28"/>
        <v>125.07899999999999</v>
      </c>
    </row>
    <row r="71" spans="1:18" ht="12" x14ac:dyDescent="0.2">
      <c r="A71" s="9" t="s">
        <v>97</v>
      </c>
      <c r="B71" s="88" t="s">
        <v>190</v>
      </c>
      <c r="C71" s="76"/>
      <c r="D71" s="74"/>
      <c r="E71" s="75"/>
      <c r="F71" s="75"/>
      <c r="G71" s="75"/>
      <c r="H71" s="17">
        <f t="shared" si="26"/>
        <v>0</v>
      </c>
      <c r="I71" s="74"/>
      <c r="J71" s="75"/>
      <c r="K71" s="75"/>
      <c r="L71" s="99"/>
      <c r="M71" s="17">
        <f t="shared" si="27"/>
        <v>0</v>
      </c>
      <c r="N71" s="74"/>
      <c r="O71" s="75">
        <v>62.539000000000001</v>
      </c>
      <c r="P71" s="75"/>
      <c r="Q71" s="99"/>
      <c r="R71" s="17">
        <f t="shared" si="28"/>
        <v>62.539000000000001</v>
      </c>
    </row>
    <row r="72" spans="1:18" ht="12" x14ac:dyDescent="0.2">
      <c r="A72" s="9" t="s">
        <v>98</v>
      </c>
      <c r="B72" s="57" t="s">
        <v>191</v>
      </c>
      <c r="C72" s="76"/>
      <c r="D72" s="74"/>
      <c r="E72" s="75"/>
      <c r="F72" s="75"/>
      <c r="G72" s="75"/>
      <c r="H72" s="17">
        <f t="shared" si="26"/>
        <v>0</v>
      </c>
      <c r="I72" s="74"/>
      <c r="J72" s="75"/>
      <c r="K72" s="75"/>
      <c r="L72" s="99"/>
      <c r="M72" s="17">
        <f t="shared" si="27"/>
        <v>0</v>
      </c>
      <c r="N72" s="74"/>
      <c r="O72" s="75"/>
      <c r="P72" s="75">
        <v>779.18399999999997</v>
      </c>
      <c r="Q72" s="99"/>
      <c r="R72" s="17">
        <f t="shared" si="28"/>
        <v>779.18399999999997</v>
      </c>
    </row>
    <row r="73" spans="1:18" ht="12" x14ac:dyDescent="0.2">
      <c r="A73" s="9" t="s">
        <v>204</v>
      </c>
      <c r="B73" s="57" t="s">
        <v>192</v>
      </c>
      <c r="C73" s="76"/>
      <c r="D73" s="74"/>
      <c r="E73" s="75"/>
      <c r="F73" s="75"/>
      <c r="G73" s="75"/>
      <c r="H73" s="17">
        <f t="shared" si="26"/>
        <v>0</v>
      </c>
      <c r="I73" s="74"/>
      <c r="J73" s="75"/>
      <c r="K73" s="75"/>
      <c r="L73" s="99"/>
      <c r="M73" s="17">
        <f t="shared" si="27"/>
        <v>0</v>
      </c>
      <c r="N73" s="74"/>
      <c r="O73" s="75">
        <v>62.033999999999999</v>
      </c>
      <c r="P73" s="75"/>
      <c r="Q73" s="99"/>
      <c r="R73" s="17">
        <f t="shared" si="28"/>
        <v>62.033999999999999</v>
      </c>
    </row>
    <row r="74" spans="1:18" ht="12" x14ac:dyDescent="0.2">
      <c r="A74" s="9" t="s">
        <v>205</v>
      </c>
      <c r="B74" s="65" t="s">
        <v>193</v>
      </c>
      <c r="C74" s="76"/>
      <c r="D74" s="74"/>
      <c r="E74" s="75"/>
      <c r="F74" s="75"/>
      <c r="G74" s="75"/>
      <c r="H74" s="17">
        <f t="shared" si="26"/>
        <v>0</v>
      </c>
      <c r="I74" s="74"/>
      <c r="J74" s="75"/>
      <c r="K74" s="75">
        <v>36.034999999999997</v>
      </c>
      <c r="L74" s="99"/>
      <c r="M74" s="17">
        <f t="shared" si="27"/>
        <v>36.034999999999997</v>
      </c>
      <c r="N74" s="74"/>
      <c r="O74" s="75"/>
      <c r="P74" s="75"/>
      <c r="Q74" s="99"/>
      <c r="R74" s="17">
        <f t="shared" si="28"/>
        <v>0</v>
      </c>
    </row>
    <row r="75" spans="1:18" ht="12" x14ac:dyDescent="0.2">
      <c r="A75" s="9" t="s">
        <v>206</v>
      </c>
      <c r="B75" s="65" t="s">
        <v>194</v>
      </c>
      <c r="C75" s="76"/>
      <c r="D75" s="74"/>
      <c r="E75" s="75"/>
      <c r="F75" s="75"/>
      <c r="G75" s="75"/>
      <c r="H75" s="17">
        <f t="shared" si="26"/>
        <v>0</v>
      </c>
      <c r="I75" s="74"/>
      <c r="J75" s="75"/>
      <c r="K75" s="75"/>
      <c r="L75" s="75">
        <v>231.066</v>
      </c>
      <c r="M75" s="17">
        <f t="shared" si="27"/>
        <v>231.066</v>
      </c>
      <c r="N75" s="74"/>
      <c r="O75" s="75"/>
      <c r="P75" s="75"/>
      <c r="Q75" s="99"/>
      <c r="R75" s="17">
        <f t="shared" si="28"/>
        <v>0</v>
      </c>
    </row>
    <row r="76" spans="1:18" ht="12" x14ac:dyDescent="0.2">
      <c r="A76" s="9" t="s">
        <v>207</v>
      </c>
      <c r="B76" s="91" t="s">
        <v>195</v>
      </c>
      <c r="C76" s="76"/>
      <c r="D76" s="74"/>
      <c r="E76" s="75"/>
      <c r="F76" s="75"/>
      <c r="G76" s="75"/>
      <c r="H76" s="17">
        <f t="shared" si="26"/>
        <v>0</v>
      </c>
      <c r="I76" s="74"/>
      <c r="J76" s="75"/>
      <c r="K76" s="75">
        <v>55.290999999999997</v>
      </c>
      <c r="L76" s="99"/>
      <c r="M76" s="17">
        <f t="shared" si="27"/>
        <v>55.290999999999997</v>
      </c>
      <c r="N76" s="74"/>
      <c r="O76" s="75"/>
      <c r="P76" s="75"/>
      <c r="Q76" s="99"/>
      <c r="R76" s="17">
        <f t="shared" si="28"/>
        <v>0</v>
      </c>
    </row>
    <row r="77" spans="1:18" ht="12" x14ac:dyDescent="0.2">
      <c r="A77" s="9" t="s">
        <v>208</v>
      </c>
      <c r="B77" s="63" t="s">
        <v>196</v>
      </c>
      <c r="C77" s="76"/>
      <c r="D77" s="74"/>
      <c r="E77" s="75"/>
      <c r="F77" s="75"/>
      <c r="G77" s="75"/>
      <c r="H77" s="17">
        <f t="shared" si="26"/>
        <v>0</v>
      </c>
      <c r="I77" s="74"/>
      <c r="J77" s="75"/>
      <c r="K77" s="75">
        <v>52.814999999999998</v>
      </c>
      <c r="L77" s="99"/>
      <c r="M77" s="17">
        <f t="shared" si="27"/>
        <v>52.814999999999998</v>
      </c>
      <c r="N77" s="74"/>
      <c r="O77" s="75"/>
      <c r="P77" s="75"/>
      <c r="Q77" s="99"/>
      <c r="R77" s="17">
        <f t="shared" si="28"/>
        <v>0</v>
      </c>
    </row>
    <row r="78" spans="1:18" ht="12" x14ac:dyDescent="0.2">
      <c r="A78" s="9" t="s">
        <v>209</v>
      </c>
      <c r="B78" s="57" t="s">
        <v>197</v>
      </c>
      <c r="C78" s="76"/>
      <c r="D78" s="74"/>
      <c r="E78" s="75"/>
      <c r="F78" s="75"/>
      <c r="G78" s="75"/>
      <c r="H78" s="17">
        <f t="shared" si="26"/>
        <v>0</v>
      </c>
      <c r="I78" s="74"/>
      <c r="J78" s="75"/>
      <c r="K78" s="75">
        <v>52.814999999999998</v>
      </c>
      <c r="L78" s="99"/>
      <c r="M78" s="17">
        <f t="shared" si="27"/>
        <v>52.814999999999998</v>
      </c>
      <c r="N78" s="74"/>
      <c r="O78" s="75"/>
      <c r="P78" s="75"/>
      <c r="Q78" s="99"/>
      <c r="R78" s="17">
        <f t="shared" si="28"/>
        <v>0</v>
      </c>
    </row>
    <row r="79" spans="1:18" ht="12" x14ac:dyDescent="0.2">
      <c r="A79" s="9" t="s">
        <v>210</v>
      </c>
      <c r="B79" s="57" t="s">
        <v>198</v>
      </c>
      <c r="C79" s="76"/>
      <c r="D79" s="74"/>
      <c r="E79" s="75"/>
      <c r="F79" s="75"/>
      <c r="G79" s="75"/>
      <c r="H79" s="17">
        <f t="shared" si="26"/>
        <v>0</v>
      </c>
      <c r="I79" s="74"/>
      <c r="J79" s="75"/>
      <c r="K79" s="75">
        <v>40.161000000000001</v>
      </c>
      <c r="L79" s="99"/>
      <c r="M79" s="17">
        <f t="shared" si="27"/>
        <v>40.161000000000001</v>
      </c>
      <c r="N79" s="74"/>
      <c r="O79" s="75"/>
      <c r="P79" s="75"/>
      <c r="Q79" s="99"/>
      <c r="R79" s="17"/>
    </row>
    <row r="80" spans="1:18" ht="12" x14ac:dyDescent="0.2">
      <c r="A80" s="9" t="s">
        <v>211</v>
      </c>
      <c r="B80" s="124" t="s">
        <v>203</v>
      </c>
      <c r="C80" s="76"/>
      <c r="D80" s="126"/>
      <c r="E80" s="127"/>
      <c r="F80" s="127"/>
      <c r="G80" s="127">
        <v>71.7</v>
      </c>
      <c r="H80" s="128">
        <f t="shared" si="26"/>
        <v>71.7</v>
      </c>
      <c r="I80" s="126"/>
      <c r="J80" s="127"/>
      <c r="K80" s="127"/>
      <c r="L80" s="129"/>
      <c r="M80" s="128"/>
      <c r="N80" s="126"/>
      <c r="O80" s="127"/>
      <c r="P80" s="127"/>
      <c r="Q80" s="129"/>
      <c r="R80" s="128"/>
    </row>
    <row r="81" spans="1:20" ht="12" x14ac:dyDescent="0.2">
      <c r="A81" s="9" t="s">
        <v>212</v>
      </c>
      <c r="B81" s="79"/>
      <c r="C81" s="76"/>
      <c r="D81" s="77"/>
      <c r="E81" s="78"/>
      <c r="F81" s="78"/>
      <c r="G81" s="78"/>
      <c r="H81" s="17"/>
      <c r="I81" s="77"/>
      <c r="J81" s="78"/>
      <c r="K81" s="78"/>
      <c r="L81" s="23"/>
      <c r="M81" s="17"/>
      <c r="N81" s="77"/>
      <c r="O81" s="78"/>
      <c r="P81" s="78"/>
      <c r="Q81" s="23"/>
      <c r="R81" s="17"/>
    </row>
    <row r="82" spans="1:20" ht="12" x14ac:dyDescent="0.2">
      <c r="A82" s="9" t="s">
        <v>213</v>
      </c>
      <c r="B82" s="79"/>
      <c r="C82" s="76"/>
      <c r="D82" s="77"/>
      <c r="E82" s="78"/>
      <c r="F82" s="78"/>
      <c r="G82" s="78"/>
      <c r="H82" s="17"/>
      <c r="I82" s="77"/>
      <c r="J82" s="78"/>
      <c r="K82" s="78"/>
      <c r="L82" s="23"/>
      <c r="M82" s="17"/>
      <c r="N82" s="77"/>
      <c r="O82" s="78"/>
      <c r="P82" s="78"/>
      <c r="Q82" s="23"/>
      <c r="R82" s="17"/>
    </row>
    <row r="83" spans="1:20" ht="12" x14ac:dyDescent="0.2">
      <c r="A83" s="9" t="s">
        <v>214</v>
      </c>
      <c r="B83" s="79"/>
      <c r="C83" s="76"/>
      <c r="D83" s="77"/>
      <c r="E83" s="78"/>
      <c r="F83" s="78"/>
      <c r="G83" s="78"/>
      <c r="H83" s="17"/>
      <c r="I83" s="77"/>
      <c r="J83" s="78"/>
      <c r="K83" s="78"/>
      <c r="L83" s="23"/>
      <c r="M83" s="17"/>
      <c r="N83" s="77"/>
      <c r="O83" s="78"/>
      <c r="P83" s="78"/>
      <c r="Q83" s="23"/>
      <c r="R83" s="17"/>
    </row>
    <row r="84" spans="1:20" ht="12" x14ac:dyDescent="0.2">
      <c r="A84" s="44" t="s">
        <v>14</v>
      </c>
      <c r="B84" s="57" t="s">
        <v>99</v>
      </c>
      <c r="C84" s="76">
        <f>SUM(C85:C89)</f>
        <v>0</v>
      </c>
      <c r="D84" s="77">
        <f t="shared" ref="D84:L84" si="29">SUM(D85:D89)</f>
        <v>0</v>
      </c>
      <c r="E84" s="78">
        <f t="shared" si="29"/>
        <v>0</v>
      </c>
      <c r="F84" s="78">
        <f t="shared" si="29"/>
        <v>0</v>
      </c>
      <c r="G84" s="78">
        <f t="shared" si="29"/>
        <v>0</v>
      </c>
      <c r="H84" s="80">
        <f t="shared" si="29"/>
        <v>0</v>
      </c>
      <c r="I84" s="77">
        <f t="shared" si="29"/>
        <v>0</v>
      </c>
      <c r="J84" s="78">
        <f t="shared" si="29"/>
        <v>0</v>
      </c>
      <c r="K84" s="78">
        <f t="shared" si="29"/>
        <v>0</v>
      </c>
      <c r="L84" s="78">
        <f t="shared" si="29"/>
        <v>0</v>
      </c>
      <c r="M84" s="80">
        <f t="shared" ref="M84" si="30">SUM(M85:M89)</f>
        <v>0</v>
      </c>
      <c r="N84" s="77">
        <f t="shared" ref="N84:R84" si="31">SUM(N85:N89)</f>
        <v>0</v>
      </c>
      <c r="O84" s="78">
        <f t="shared" si="31"/>
        <v>0</v>
      </c>
      <c r="P84" s="78">
        <f t="shared" si="31"/>
        <v>0</v>
      </c>
      <c r="Q84" s="78">
        <f t="shared" si="31"/>
        <v>0</v>
      </c>
      <c r="R84" s="80">
        <f t="shared" si="31"/>
        <v>0</v>
      </c>
    </row>
    <row r="85" spans="1:20" ht="12" x14ac:dyDescent="0.2">
      <c r="A85" s="44" t="s">
        <v>41</v>
      </c>
      <c r="B85" s="58" t="s">
        <v>100</v>
      </c>
      <c r="C85" s="76"/>
      <c r="D85" s="77"/>
      <c r="E85" s="78"/>
      <c r="F85" s="78"/>
      <c r="G85" s="78"/>
      <c r="H85" s="17">
        <f t="shared" ref="H85:H89" si="32">SUM(D85:G85)</f>
        <v>0</v>
      </c>
      <c r="I85" s="77"/>
      <c r="J85" s="78"/>
      <c r="K85" s="78"/>
      <c r="L85" s="23"/>
      <c r="M85" s="17">
        <f t="shared" ref="M85:M89" si="33">SUM(I85:L85)</f>
        <v>0</v>
      </c>
      <c r="N85" s="77"/>
      <c r="O85" s="78"/>
      <c r="P85" s="78"/>
      <c r="Q85" s="23"/>
      <c r="R85" s="17">
        <f t="shared" ref="R85:R89" si="34">SUM(N85:Q85)</f>
        <v>0</v>
      </c>
    </row>
    <row r="86" spans="1:20" ht="12" x14ac:dyDescent="0.2">
      <c r="A86" s="44" t="s">
        <v>42</v>
      </c>
      <c r="B86" s="59" t="s">
        <v>101</v>
      </c>
      <c r="C86" s="76"/>
      <c r="D86" s="77"/>
      <c r="E86" s="78"/>
      <c r="F86" s="78"/>
      <c r="G86" s="78"/>
      <c r="H86" s="17">
        <f t="shared" si="32"/>
        <v>0</v>
      </c>
      <c r="I86" s="77"/>
      <c r="J86" s="78"/>
      <c r="K86" s="78"/>
      <c r="L86" s="23"/>
      <c r="M86" s="17">
        <f t="shared" si="33"/>
        <v>0</v>
      </c>
      <c r="N86" s="77"/>
      <c r="O86" s="78"/>
      <c r="P86" s="78"/>
      <c r="Q86" s="23"/>
      <c r="R86" s="17">
        <f t="shared" si="34"/>
        <v>0</v>
      </c>
    </row>
    <row r="87" spans="1:20" ht="12" x14ac:dyDescent="0.2">
      <c r="A87" s="44" t="s">
        <v>43</v>
      </c>
      <c r="B87" s="60" t="s">
        <v>102</v>
      </c>
      <c r="C87" s="76"/>
      <c r="D87" s="77"/>
      <c r="E87" s="78"/>
      <c r="F87" s="78"/>
      <c r="G87" s="78"/>
      <c r="H87" s="17">
        <f t="shared" si="32"/>
        <v>0</v>
      </c>
      <c r="I87" s="77"/>
      <c r="J87" s="78"/>
      <c r="K87" s="78"/>
      <c r="L87" s="23"/>
      <c r="M87" s="17">
        <f t="shared" si="33"/>
        <v>0</v>
      </c>
      <c r="N87" s="77"/>
      <c r="O87" s="78"/>
      <c r="P87" s="78"/>
      <c r="Q87" s="23"/>
      <c r="R87" s="17">
        <f t="shared" si="34"/>
        <v>0</v>
      </c>
    </row>
    <row r="88" spans="1:20" ht="12" x14ac:dyDescent="0.2">
      <c r="A88" s="44" t="s">
        <v>47</v>
      </c>
      <c r="B88" s="60"/>
      <c r="C88" s="76"/>
      <c r="D88" s="77"/>
      <c r="E88" s="78"/>
      <c r="F88" s="78"/>
      <c r="G88" s="78"/>
      <c r="H88" s="17">
        <f t="shared" si="32"/>
        <v>0</v>
      </c>
      <c r="I88" s="77"/>
      <c r="J88" s="78"/>
      <c r="K88" s="78"/>
      <c r="L88" s="23"/>
      <c r="M88" s="17">
        <f t="shared" si="33"/>
        <v>0</v>
      </c>
      <c r="N88" s="77"/>
      <c r="O88" s="78"/>
      <c r="P88" s="78"/>
      <c r="Q88" s="23"/>
      <c r="R88" s="17">
        <f t="shared" si="34"/>
        <v>0</v>
      </c>
    </row>
    <row r="89" spans="1:20" thickBot="1" x14ac:dyDescent="0.25">
      <c r="A89" s="10" t="s">
        <v>48</v>
      </c>
      <c r="B89" s="61"/>
      <c r="C89" s="81"/>
      <c r="D89" s="82"/>
      <c r="E89" s="83"/>
      <c r="F89" s="83"/>
      <c r="G89" s="83"/>
      <c r="H89" s="70">
        <f t="shared" si="32"/>
        <v>0</v>
      </c>
      <c r="I89" s="82"/>
      <c r="J89" s="83"/>
      <c r="K89" s="83"/>
      <c r="L89" s="55"/>
      <c r="M89" s="70">
        <f t="shared" si="33"/>
        <v>0</v>
      </c>
      <c r="N89" s="82"/>
      <c r="O89" s="83"/>
      <c r="P89" s="83"/>
      <c r="Q89" s="55"/>
      <c r="R89" s="70">
        <f t="shared" si="34"/>
        <v>0</v>
      </c>
    </row>
    <row r="90" spans="1:20" thickBot="1" x14ac:dyDescent="0.25">
      <c r="A90" s="98"/>
      <c r="B90" s="100"/>
      <c r="C90" s="156">
        <f>SUM(C9-C91)</f>
        <v>0</v>
      </c>
      <c r="D90" s="101"/>
      <c r="E90" s="102"/>
      <c r="F90" s="102"/>
      <c r="G90" s="157"/>
      <c r="H90" s="158"/>
      <c r="I90" s="101"/>
      <c r="J90" s="102"/>
      <c r="K90" s="102"/>
      <c r="L90" s="159"/>
      <c r="M90" s="158">
        <f>SUM(M9-M91)</f>
        <v>0</v>
      </c>
      <c r="N90" s="101"/>
      <c r="O90" s="102"/>
      <c r="P90" s="102"/>
      <c r="Q90" s="159"/>
      <c r="R90" s="158">
        <f>SUM(R9-R91)</f>
        <v>0</v>
      </c>
    </row>
    <row r="91" spans="1:20" ht="12.75" customHeight="1" thickBot="1" x14ac:dyDescent="0.25">
      <c r="A91" s="49" t="s">
        <v>20</v>
      </c>
      <c r="B91" s="103" t="s">
        <v>13</v>
      </c>
      <c r="C91" s="104">
        <f>C92+C115</f>
        <v>2638.86</v>
      </c>
      <c r="D91" s="105">
        <f t="shared" ref="D91:L91" si="35">D92+D115</f>
        <v>6.4</v>
      </c>
      <c r="E91" s="106">
        <f t="shared" si="35"/>
        <v>1121.5</v>
      </c>
      <c r="F91" s="106">
        <f t="shared" si="35"/>
        <v>16.899999999999999</v>
      </c>
      <c r="G91" s="106">
        <f t="shared" si="35"/>
        <v>202.22</v>
      </c>
      <c r="H91" s="107">
        <f t="shared" si="35"/>
        <v>1347.02</v>
      </c>
      <c r="I91" s="105">
        <f t="shared" si="35"/>
        <v>40.799999999999997</v>
      </c>
      <c r="J91" s="106">
        <f t="shared" si="35"/>
        <v>33.6</v>
      </c>
      <c r="K91" s="106">
        <f t="shared" si="35"/>
        <v>528.90300000000002</v>
      </c>
      <c r="L91" s="106">
        <f t="shared" si="35"/>
        <v>857.68949999999995</v>
      </c>
      <c r="M91" s="107">
        <f t="shared" ref="M91" si="36">M92+M115</f>
        <v>1460.9925000000001</v>
      </c>
      <c r="N91" s="105">
        <f t="shared" ref="N91:R91" si="37">N92+N115</f>
        <v>6.4</v>
      </c>
      <c r="O91" s="106">
        <f t="shared" si="37"/>
        <v>946.11200000000008</v>
      </c>
      <c r="P91" s="106">
        <f t="shared" si="37"/>
        <v>1605.9490000000001</v>
      </c>
      <c r="Q91" s="106">
        <f t="shared" si="37"/>
        <v>160.0025</v>
      </c>
      <c r="R91" s="107">
        <f t="shared" si="37"/>
        <v>2718.4634999999998</v>
      </c>
      <c r="T91" s="97"/>
    </row>
    <row r="92" spans="1:20" ht="12.6" customHeight="1" x14ac:dyDescent="0.2">
      <c r="A92" s="9" t="s">
        <v>21</v>
      </c>
      <c r="B92" s="96" t="s">
        <v>10</v>
      </c>
      <c r="C92" s="84">
        <f>SUM(C93:C114)</f>
        <v>2500</v>
      </c>
      <c r="D92" s="85">
        <f t="shared" ref="D92:L92" si="38">SUM(D93:D114)</f>
        <v>0</v>
      </c>
      <c r="E92" s="86">
        <f t="shared" si="38"/>
        <v>1063.5</v>
      </c>
      <c r="F92" s="86">
        <f t="shared" si="38"/>
        <v>0</v>
      </c>
      <c r="G92" s="86">
        <f t="shared" si="38"/>
        <v>123.499</v>
      </c>
      <c r="H92" s="87">
        <f t="shared" si="38"/>
        <v>1186.999</v>
      </c>
      <c r="I92" s="85">
        <f t="shared" si="38"/>
        <v>0</v>
      </c>
      <c r="J92" s="86">
        <f t="shared" si="38"/>
        <v>0</v>
      </c>
      <c r="K92" s="86">
        <f t="shared" si="38"/>
        <v>467.90300000000002</v>
      </c>
      <c r="L92" s="86">
        <f t="shared" si="38"/>
        <v>780.78800000000001</v>
      </c>
      <c r="M92" s="87">
        <f t="shared" ref="M92" si="39">SUM(M93:M114)</f>
        <v>1248.691</v>
      </c>
      <c r="N92" s="85">
        <f t="shared" ref="N92:R92" si="40">SUM(N93:N114)</f>
        <v>0</v>
      </c>
      <c r="O92" s="86">
        <f t="shared" si="40"/>
        <v>913.2120000000001</v>
      </c>
      <c r="P92" s="86">
        <f t="shared" si="40"/>
        <v>1592.9490000000001</v>
      </c>
      <c r="Q92" s="86">
        <f t="shared" si="40"/>
        <v>0</v>
      </c>
      <c r="R92" s="87">
        <f t="shared" si="40"/>
        <v>2506.1610000000001</v>
      </c>
      <c r="T92" s="97"/>
    </row>
    <row r="93" spans="1:20" ht="12" customHeight="1" x14ac:dyDescent="0.2">
      <c r="A93" s="7" t="s">
        <v>22</v>
      </c>
      <c r="B93" s="65" t="s">
        <v>179</v>
      </c>
      <c r="C93" s="73"/>
      <c r="D93" s="74"/>
      <c r="E93" s="75"/>
      <c r="F93" s="75"/>
      <c r="G93" s="75"/>
      <c r="H93" s="27">
        <f t="shared" ref="H93:H114" si="41">SUM(D93:G93)</f>
        <v>0</v>
      </c>
      <c r="I93" s="74"/>
      <c r="J93" s="75"/>
      <c r="K93" s="75"/>
      <c r="L93" s="23"/>
      <c r="M93" s="27">
        <f t="shared" ref="M93:M114" si="42">SUM(I93:L93)</f>
        <v>0</v>
      </c>
      <c r="N93" s="74"/>
      <c r="O93" s="75"/>
      <c r="P93" s="75"/>
      <c r="Q93" s="23"/>
      <c r="R93" s="27">
        <f t="shared" ref="R93:R114" si="43">SUM(N93:Q93)</f>
        <v>0</v>
      </c>
    </row>
    <row r="94" spans="1:20" ht="12" customHeight="1" x14ac:dyDescent="0.2">
      <c r="A94" s="32" t="s">
        <v>23</v>
      </c>
      <c r="B94" s="65" t="s">
        <v>180</v>
      </c>
      <c r="C94" s="73"/>
      <c r="D94" s="74"/>
      <c r="E94" s="75"/>
      <c r="F94" s="75"/>
      <c r="G94" s="75"/>
      <c r="H94" s="27">
        <f t="shared" si="41"/>
        <v>0</v>
      </c>
      <c r="I94" s="74"/>
      <c r="J94" s="75"/>
      <c r="K94" s="75"/>
      <c r="L94" s="23"/>
      <c r="M94" s="27">
        <f t="shared" si="42"/>
        <v>0</v>
      </c>
      <c r="N94" s="74"/>
      <c r="O94" s="75"/>
      <c r="P94" s="75"/>
      <c r="Q94" s="23"/>
      <c r="R94" s="27">
        <f t="shared" si="43"/>
        <v>0</v>
      </c>
    </row>
    <row r="95" spans="1:20" ht="12" customHeight="1" x14ac:dyDescent="0.2">
      <c r="A95" s="7" t="s">
        <v>63</v>
      </c>
      <c r="B95" s="57" t="s">
        <v>175</v>
      </c>
      <c r="C95" s="73"/>
      <c r="D95" s="74"/>
      <c r="E95" s="75"/>
      <c r="F95" s="75"/>
      <c r="G95" s="75"/>
      <c r="H95" s="27">
        <f t="shared" si="41"/>
        <v>0</v>
      </c>
      <c r="I95" s="74"/>
      <c r="J95" s="75"/>
      <c r="K95" s="75"/>
      <c r="L95" s="23"/>
      <c r="M95" s="27">
        <f t="shared" si="42"/>
        <v>0</v>
      </c>
      <c r="N95" s="74"/>
      <c r="O95" s="75"/>
      <c r="P95" s="75"/>
      <c r="Q95" s="23"/>
      <c r="R95" s="27">
        <f t="shared" si="43"/>
        <v>0</v>
      </c>
    </row>
    <row r="96" spans="1:20" ht="12" customHeight="1" x14ac:dyDescent="0.2">
      <c r="A96" s="7" t="s">
        <v>64</v>
      </c>
      <c r="B96" s="65" t="s">
        <v>181</v>
      </c>
      <c r="C96" s="73">
        <v>2500</v>
      </c>
      <c r="D96" s="74"/>
      <c r="E96" s="75">
        <v>1063.5</v>
      </c>
      <c r="F96" s="75"/>
      <c r="G96" s="75"/>
      <c r="H96" s="27">
        <f t="shared" si="41"/>
        <v>1063.5</v>
      </c>
      <c r="I96" s="74"/>
      <c r="J96" s="75"/>
      <c r="K96" s="75"/>
      <c r="L96" s="23"/>
      <c r="M96" s="27">
        <f t="shared" si="42"/>
        <v>0</v>
      </c>
      <c r="N96" s="74"/>
      <c r="O96" s="75"/>
      <c r="P96" s="75"/>
      <c r="Q96" s="23"/>
      <c r="R96" s="27">
        <f t="shared" si="43"/>
        <v>0</v>
      </c>
    </row>
    <row r="97" spans="1:18" ht="12" customHeight="1" x14ac:dyDescent="0.2">
      <c r="A97" s="9" t="s">
        <v>65</v>
      </c>
      <c r="B97" s="65" t="s">
        <v>182</v>
      </c>
      <c r="C97" s="73"/>
      <c r="D97" s="74"/>
      <c r="E97" s="75"/>
      <c r="F97" s="75"/>
      <c r="G97" s="75"/>
      <c r="H97" s="27">
        <f t="shared" si="41"/>
        <v>0</v>
      </c>
      <c r="I97" s="74"/>
      <c r="J97" s="75"/>
      <c r="K97" s="75"/>
      <c r="L97" s="23"/>
      <c r="M97" s="27">
        <f t="shared" si="42"/>
        <v>0</v>
      </c>
      <c r="N97" s="74"/>
      <c r="O97" s="75">
        <v>246.38900000000001</v>
      </c>
      <c r="P97" s="75"/>
      <c r="Q97" s="23"/>
      <c r="R97" s="27">
        <f t="shared" si="43"/>
        <v>246.38900000000001</v>
      </c>
    </row>
    <row r="98" spans="1:18" ht="12" customHeight="1" x14ac:dyDescent="0.2">
      <c r="A98" s="9" t="s">
        <v>66</v>
      </c>
      <c r="B98" s="88" t="s">
        <v>183</v>
      </c>
      <c r="C98" s="73"/>
      <c r="D98" s="74"/>
      <c r="E98" s="75"/>
      <c r="F98" s="75"/>
      <c r="G98" s="75"/>
      <c r="H98" s="27">
        <f t="shared" si="41"/>
        <v>0</v>
      </c>
      <c r="I98" s="74"/>
      <c r="J98" s="75"/>
      <c r="K98" s="75"/>
      <c r="L98" s="23"/>
      <c r="M98" s="27">
        <f t="shared" si="42"/>
        <v>0</v>
      </c>
      <c r="N98" s="74"/>
      <c r="O98" s="75">
        <v>58.463000000000001</v>
      </c>
      <c r="P98" s="75"/>
      <c r="Q98" s="23"/>
      <c r="R98" s="27">
        <f t="shared" si="43"/>
        <v>58.463000000000001</v>
      </c>
    </row>
    <row r="99" spans="1:18" ht="12" x14ac:dyDescent="0.2">
      <c r="A99" s="9" t="s">
        <v>67</v>
      </c>
      <c r="B99" s="57" t="s">
        <v>184</v>
      </c>
      <c r="C99" s="73"/>
      <c r="D99" s="74"/>
      <c r="E99" s="75"/>
      <c r="F99" s="75"/>
      <c r="G99" s="75"/>
      <c r="H99" s="27">
        <f t="shared" si="41"/>
        <v>0</v>
      </c>
      <c r="I99" s="74"/>
      <c r="J99" s="75"/>
      <c r="K99" s="75"/>
      <c r="L99" s="23"/>
      <c r="M99" s="27">
        <f t="shared" si="42"/>
        <v>0</v>
      </c>
      <c r="N99" s="74"/>
      <c r="O99" s="75">
        <v>158.91999999999999</v>
      </c>
      <c r="P99" s="75"/>
      <c r="Q99" s="23"/>
      <c r="R99" s="27">
        <f t="shared" si="43"/>
        <v>158.91999999999999</v>
      </c>
    </row>
    <row r="100" spans="1:18" ht="12" x14ac:dyDescent="0.2">
      <c r="A100" s="9" t="s">
        <v>68</v>
      </c>
      <c r="B100" s="65" t="s">
        <v>185</v>
      </c>
      <c r="C100" s="73"/>
      <c r="D100" s="89"/>
      <c r="E100" s="90"/>
      <c r="F100" s="75"/>
      <c r="G100" s="75"/>
      <c r="H100" s="27">
        <f t="shared" si="41"/>
        <v>0</v>
      </c>
      <c r="I100" s="89"/>
      <c r="J100" s="90"/>
      <c r="K100" s="90"/>
      <c r="L100" s="23">
        <v>43.31</v>
      </c>
      <c r="M100" s="27">
        <f t="shared" si="42"/>
        <v>43.31</v>
      </c>
      <c r="N100" s="89"/>
      <c r="O100" s="90"/>
      <c r="P100" s="90"/>
      <c r="Q100" s="23"/>
      <c r="R100" s="27">
        <f t="shared" si="43"/>
        <v>0</v>
      </c>
    </row>
    <row r="101" spans="1:18" ht="12" x14ac:dyDescent="0.2">
      <c r="A101" s="9" t="s">
        <v>69</v>
      </c>
      <c r="B101" s="65" t="s">
        <v>186</v>
      </c>
      <c r="C101" s="73"/>
      <c r="D101" s="74"/>
      <c r="E101" s="75"/>
      <c r="F101" s="75"/>
      <c r="G101" s="75"/>
      <c r="H101" s="27">
        <f t="shared" si="41"/>
        <v>0</v>
      </c>
      <c r="I101" s="74"/>
      <c r="J101" s="75"/>
      <c r="K101" s="75"/>
      <c r="L101" s="23">
        <v>128.26499999999999</v>
      </c>
      <c r="M101" s="27">
        <f t="shared" si="42"/>
        <v>128.26499999999999</v>
      </c>
      <c r="N101" s="74"/>
      <c r="O101" s="75"/>
      <c r="P101" s="75"/>
      <c r="Q101" s="23"/>
      <c r="R101" s="27">
        <f t="shared" si="43"/>
        <v>0</v>
      </c>
    </row>
    <row r="102" spans="1:18" ht="12" x14ac:dyDescent="0.2">
      <c r="A102" s="9" t="s">
        <v>103</v>
      </c>
      <c r="B102" s="65" t="s">
        <v>187</v>
      </c>
      <c r="C102" s="73"/>
      <c r="D102" s="74"/>
      <c r="E102" s="75"/>
      <c r="F102" s="75"/>
      <c r="G102" s="75"/>
      <c r="H102" s="27">
        <f t="shared" si="41"/>
        <v>0</v>
      </c>
      <c r="I102" s="74"/>
      <c r="J102" s="75"/>
      <c r="K102" s="75"/>
      <c r="L102" s="23">
        <v>153.25200000000001</v>
      </c>
      <c r="M102" s="27">
        <f t="shared" si="42"/>
        <v>153.25200000000001</v>
      </c>
      <c r="N102" s="74"/>
      <c r="O102" s="75"/>
      <c r="P102" s="75"/>
      <c r="Q102" s="23"/>
      <c r="R102" s="27">
        <f t="shared" si="43"/>
        <v>0</v>
      </c>
    </row>
    <row r="103" spans="1:18" ht="12" x14ac:dyDescent="0.2">
      <c r="A103" s="9" t="s">
        <v>104</v>
      </c>
      <c r="B103" s="65" t="s">
        <v>188</v>
      </c>
      <c r="C103" s="73"/>
      <c r="D103" s="74"/>
      <c r="E103" s="75"/>
      <c r="F103" s="75"/>
      <c r="G103" s="75"/>
      <c r="H103" s="27">
        <f t="shared" si="41"/>
        <v>0</v>
      </c>
      <c r="I103" s="74"/>
      <c r="J103" s="75"/>
      <c r="K103" s="75"/>
      <c r="L103" s="23"/>
      <c r="M103" s="27">
        <f t="shared" si="42"/>
        <v>0</v>
      </c>
      <c r="N103" s="74"/>
      <c r="O103" s="75"/>
      <c r="P103" s="75">
        <v>597.95699999999999</v>
      </c>
      <c r="Q103" s="23"/>
      <c r="R103" s="27">
        <f t="shared" si="43"/>
        <v>597.95699999999999</v>
      </c>
    </row>
    <row r="104" spans="1:18" ht="12" x14ac:dyDescent="0.2">
      <c r="A104" s="9" t="s">
        <v>105</v>
      </c>
      <c r="B104" s="65" t="s">
        <v>189</v>
      </c>
      <c r="C104" s="73"/>
      <c r="D104" s="74"/>
      <c r="E104" s="75"/>
      <c r="F104" s="75"/>
      <c r="G104" s="75"/>
      <c r="H104" s="27">
        <f t="shared" si="41"/>
        <v>0</v>
      </c>
      <c r="I104" s="74"/>
      <c r="J104" s="75"/>
      <c r="K104" s="75"/>
      <c r="L104" s="23"/>
      <c r="M104" s="27">
        <f t="shared" si="42"/>
        <v>0</v>
      </c>
      <c r="N104" s="74"/>
      <c r="O104" s="75">
        <v>246.81700000000001</v>
      </c>
      <c r="P104" s="75"/>
      <c r="Q104" s="23"/>
      <c r="R104" s="27">
        <f t="shared" si="43"/>
        <v>246.81700000000001</v>
      </c>
    </row>
    <row r="105" spans="1:18" ht="12" x14ac:dyDescent="0.2">
      <c r="A105" s="9" t="s">
        <v>106</v>
      </c>
      <c r="B105" s="88" t="s">
        <v>190</v>
      </c>
      <c r="C105" s="73"/>
      <c r="D105" s="74"/>
      <c r="E105" s="75"/>
      <c r="F105" s="75"/>
      <c r="G105" s="75"/>
      <c r="H105" s="27">
        <f t="shared" si="41"/>
        <v>0</v>
      </c>
      <c r="I105" s="74"/>
      <c r="J105" s="75"/>
      <c r="K105" s="75"/>
      <c r="L105" s="23"/>
      <c r="M105" s="27">
        <f t="shared" si="42"/>
        <v>0</v>
      </c>
      <c r="N105" s="74"/>
      <c r="O105" s="75">
        <v>123.408</v>
      </c>
      <c r="P105" s="75"/>
      <c r="Q105" s="23"/>
      <c r="R105" s="27">
        <f t="shared" si="43"/>
        <v>123.408</v>
      </c>
    </row>
    <row r="106" spans="1:18" ht="12" x14ac:dyDescent="0.2">
      <c r="A106" s="7" t="s">
        <v>107</v>
      </c>
      <c r="B106" s="57" t="s">
        <v>191</v>
      </c>
      <c r="C106" s="73"/>
      <c r="D106" s="74"/>
      <c r="E106" s="75"/>
      <c r="F106" s="75"/>
      <c r="G106" s="75"/>
      <c r="H106" s="27">
        <f t="shared" si="41"/>
        <v>0</v>
      </c>
      <c r="I106" s="74"/>
      <c r="J106" s="75"/>
      <c r="K106" s="75"/>
      <c r="L106" s="23"/>
      <c r="M106" s="27">
        <f t="shared" si="42"/>
        <v>0</v>
      </c>
      <c r="N106" s="74"/>
      <c r="O106" s="75"/>
      <c r="P106" s="75">
        <v>994.99199999999996</v>
      </c>
      <c r="Q106" s="23"/>
      <c r="R106" s="27">
        <f t="shared" si="43"/>
        <v>994.99199999999996</v>
      </c>
    </row>
    <row r="107" spans="1:18" ht="12" x14ac:dyDescent="0.2">
      <c r="A107" s="7" t="s">
        <v>108</v>
      </c>
      <c r="B107" s="57" t="s">
        <v>192</v>
      </c>
      <c r="C107" s="73"/>
      <c r="D107" s="74"/>
      <c r="E107" s="75"/>
      <c r="F107" s="75"/>
      <c r="G107" s="75"/>
      <c r="H107" s="27">
        <f t="shared" si="41"/>
        <v>0</v>
      </c>
      <c r="I107" s="74"/>
      <c r="J107" s="75"/>
      <c r="K107" s="75"/>
      <c r="L107" s="23"/>
      <c r="M107" s="27">
        <f t="shared" si="42"/>
        <v>0</v>
      </c>
      <c r="N107" s="74"/>
      <c r="O107" s="75">
        <v>79.215000000000003</v>
      </c>
      <c r="P107" s="75"/>
      <c r="Q107" s="23"/>
      <c r="R107" s="27">
        <f t="shared" si="43"/>
        <v>79.215000000000003</v>
      </c>
    </row>
    <row r="108" spans="1:18" ht="12" x14ac:dyDescent="0.2">
      <c r="A108" s="7" t="s">
        <v>109</v>
      </c>
      <c r="B108" s="65" t="s">
        <v>193</v>
      </c>
      <c r="C108" s="73"/>
      <c r="D108" s="74"/>
      <c r="E108" s="75"/>
      <c r="F108" s="75"/>
      <c r="G108" s="75"/>
      <c r="H108" s="27">
        <f t="shared" si="41"/>
        <v>0</v>
      </c>
      <c r="I108" s="74"/>
      <c r="J108" s="75"/>
      <c r="K108" s="75">
        <v>71.108000000000004</v>
      </c>
      <c r="L108" s="23"/>
      <c r="M108" s="27">
        <f t="shared" si="42"/>
        <v>71.108000000000004</v>
      </c>
      <c r="N108" s="74"/>
      <c r="O108" s="75"/>
      <c r="P108" s="75"/>
      <c r="Q108" s="23"/>
      <c r="R108" s="27">
        <f t="shared" si="43"/>
        <v>0</v>
      </c>
    </row>
    <row r="109" spans="1:18" ht="12" x14ac:dyDescent="0.2">
      <c r="A109" s="7" t="s">
        <v>110</v>
      </c>
      <c r="B109" s="65" t="s">
        <v>194</v>
      </c>
      <c r="C109" s="73"/>
      <c r="D109" s="74"/>
      <c r="E109" s="75"/>
      <c r="F109" s="75"/>
      <c r="G109" s="75"/>
      <c r="H109" s="27">
        <f t="shared" si="41"/>
        <v>0</v>
      </c>
      <c r="I109" s="74"/>
      <c r="J109" s="75"/>
      <c r="K109" s="75"/>
      <c r="L109" s="23">
        <v>455.96100000000001</v>
      </c>
      <c r="M109" s="27">
        <f t="shared" si="42"/>
        <v>455.96100000000001</v>
      </c>
      <c r="N109" s="74"/>
      <c r="O109" s="75"/>
      <c r="P109" s="75"/>
      <c r="Q109" s="23"/>
      <c r="R109" s="27">
        <f t="shared" si="43"/>
        <v>0</v>
      </c>
    </row>
    <row r="110" spans="1:18" ht="12" x14ac:dyDescent="0.2">
      <c r="A110" s="7" t="s">
        <v>111</v>
      </c>
      <c r="B110" s="91" t="s">
        <v>195</v>
      </c>
      <c r="C110" s="73"/>
      <c r="D110" s="74"/>
      <c r="E110" s="75"/>
      <c r="F110" s="75"/>
      <c r="G110" s="75"/>
      <c r="H110" s="27">
        <f t="shared" si="41"/>
        <v>0</v>
      </c>
      <c r="I110" s="74"/>
      <c r="J110" s="75"/>
      <c r="K110" s="75">
        <v>109.105</v>
      </c>
      <c r="L110" s="23"/>
      <c r="M110" s="27">
        <f t="shared" si="42"/>
        <v>109.105</v>
      </c>
      <c r="N110" s="74"/>
      <c r="O110" s="75"/>
      <c r="P110" s="75"/>
      <c r="Q110" s="23"/>
      <c r="R110" s="27">
        <f t="shared" si="43"/>
        <v>0</v>
      </c>
    </row>
    <row r="111" spans="1:18" ht="12" x14ac:dyDescent="0.2">
      <c r="A111" s="9" t="s">
        <v>112</v>
      </c>
      <c r="B111" s="63" t="s">
        <v>196</v>
      </c>
      <c r="C111" s="73"/>
      <c r="D111" s="74"/>
      <c r="E111" s="75"/>
      <c r="F111" s="75"/>
      <c r="G111" s="75"/>
      <c r="H111" s="27">
        <f t="shared" si="41"/>
        <v>0</v>
      </c>
      <c r="I111" s="74"/>
      <c r="J111" s="75"/>
      <c r="K111" s="75">
        <v>104.22</v>
      </c>
      <c r="L111" s="23"/>
      <c r="M111" s="27">
        <f t="shared" si="42"/>
        <v>104.22</v>
      </c>
      <c r="N111" s="74"/>
      <c r="O111" s="75"/>
      <c r="P111" s="75"/>
      <c r="Q111" s="23"/>
      <c r="R111" s="27">
        <f t="shared" si="43"/>
        <v>0</v>
      </c>
    </row>
    <row r="112" spans="1:18" ht="12" x14ac:dyDescent="0.2">
      <c r="A112" s="7" t="s">
        <v>113</v>
      </c>
      <c r="B112" s="57" t="s">
        <v>197</v>
      </c>
      <c r="C112" s="73"/>
      <c r="D112" s="74"/>
      <c r="E112" s="75"/>
      <c r="F112" s="75"/>
      <c r="G112" s="75"/>
      <c r="H112" s="27">
        <f t="shared" si="41"/>
        <v>0</v>
      </c>
      <c r="I112" s="74"/>
      <c r="J112" s="75"/>
      <c r="K112" s="75">
        <v>104.22</v>
      </c>
      <c r="L112" s="23"/>
      <c r="M112" s="27">
        <f t="shared" si="42"/>
        <v>104.22</v>
      </c>
      <c r="N112" s="74"/>
      <c r="O112" s="75"/>
      <c r="P112" s="75"/>
      <c r="Q112" s="23"/>
      <c r="R112" s="27">
        <f t="shared" si="43"/>
        <v>0</v>
      </c>
    </row>
    <row r="113" spans="1:20" ht="12" x14ac:dyDescent="0.2">
      <c r="A113" s="7" t="s">
        <v>114</v>
      </c>
      <c r="B113" s="57" t="s">
        <v>198</v>
      </c>
      <c r="C113" s="73"/>
      <c r="D113" s="74"/>
      <c r="E113" s="75"/>
      <c r="F113" s="75"/>
      <c r="G113" s="75"/>
      <c r="H113" s="27">
        <f t="shared" si="41"/>
        <v>0</v>
      </c>
      <c r="I113" s="74"/>
      <c r="J113" s="75"/>
      <c r="K113" s="75">
        <v>79.25</v>
      </c>
      <c r="L113" s="23"/>
      <c r="M113" s="27">
        <f t="shared" si="42"/>
        <v>79.25</v>
      </c>
      <c r="N113" s="74"/>
      <c r="O113" s="75"/>
      <c r="P113" s="75"/>
      <c r="Q113" s="23"/>
      <c r="R113" s="27">
        <f t="shared" si="43"/>
        <v>0</v>
      </c>
    </row>
    <row r="114" spans="1:20" thickBot="1" x14ac:dyDescent="0.25">
      <c r="A114" s="44" t="s">
        <v>115</v>
      </c>
      <c r="B114" s="124" t="s">
        <v>203</v>
      </c>
      <c r="C114" s="125"/>
      <c r="D114" s="126"/>
      <c r="E114" s="127"/>
      <c r="F114" s="127"/>
      <c r="G114" s="146">
        <v>123.499</v>
      </c>
      <c r="H114" s="145">
        <f t="shared" si="41"/>
        <v>123.499</v>
      </c>
      <c r="I114" s="126"/>
      <c r="J114" s="127"/>
      <c r="K114" s="127"/>
      <c r="L114" s="144"/>
      <c r="M114" s="145">
        <f t="shared" si="42"/>
        <v>0</v>
      </c>
      <c r="N114" s="126"/>
      <c r="O114" s="127"/>
      <c r="P114" s="127"/>
      <c r="Q114" s="144"/>
      <c r="R114" s="145">
        <f t="shared" si="43"/>
        <v>0</v>
      </c>
    </row>
    <row r="115" spans="1:20" ht="15.75" customHeight="1" thickTop="1" thickBot="1" x14ac:dyDescent="0.25">
      <c r="A115" s="118" t="s">
        <v>1</v>
      </c>
      <c r="B115" s="130" t="s">
        <v>116</v>
      </c>
      <c r="C115" s="149">
        <f>SUM(C116:C155)</f>
        <v>138.86000000000001</v>
      </c>
      <c r="D115" s="150">
        <f t="shared" ref="D115:L115" si="44">SUM(D116:D155)</f>
        <v>6.4</v>
      </c>
      <c r="E115" s="151">
        <f t="shared" si="44"/>
        <v>58</v>
      </c>
      <c r="F115" s="151">
        <f t="shared" si="44"/>
        <v>16.899999999999999</v>
      </c>
      <c r="G115" s="151">
        <f t="shared" si="44"/>
        <v>78.721000000000004</v>
      </c>
      <c r="H115" s="152">
        <f t="shared" si="44"/>
        <v>160.02100000000002</v>
      </c>
      <c r="I115" s="150">
        <f>SUM(I116:I155)</f>
        <v>40.799999999999997</v>
      </c>
      <c r="J115" s="151">
        <f t="shared" si="44"/>
        <v>33.6</v>
      </c>
      <c r="K115" s="151">
        <f t="shared" si="44"/>
        <v>61</v>
      </c>
      <c r="L115" s="151">
        <f t="shared" si="44"/>
        <v>76.901499999999999</v>
      </c>
      <c r="M115" s="152">
        <f t="shared" ref="M115" si="45">SUM(M116:M155)</f>
        <v>212.3015</v>
      </c>
      <c r="N115" s="150">
        <f>SUM(N116:N155)</f>
        <v>6.4</v>
      </c>
      <c r="O115" s="151">
        <f t="shared" ref="O115:R115" si="46">SUM(O116:O155)</f>
        <v>32.9</v>
      </c>
      <c r="P115" s="151">
        <f t="shared" si="46"/>
        <v>13</v>
      </c>
      <c r="Q115" s="151">
        <f t="shared" si="46"/>
        <v>160.0025</v>
      </c>
      <c r="R115" s="153">
        <f t="shared" si="46"/>
        <v>212.30250000000001</v>
      </c>
      <c r="T115" s="97"/>
    </row>
    <row r="116" spans="1:20" s="6" customFormat="1" ht="11.45" customHeight="1" thickTop="1" x14ac:dyDescent="0.2">
      <c r="A116" s="47" t="s">
        <v>54</v>
      </c>
      <c r="B116" s="63" t="s">
        <v>177</v>
      </c>
      <c r="C116" s="114">
        <v>23.86</v>
      </c>
      <c r="D116" s="115">
        <v>6</v>
      </c>
      <c r="E116" s="116">
        <v>6</v>
      </c>
      <c r="F116" s="116">
        <v>6</v>
      </c>
      <c r="G116" s="116">
        <v>6</v>
      </c>
      <c r="H116" s="147">
        <f t="shared" ref="H116:H147" si="47">SUM(D116:G116)</f>
        <v>24</v>
      </c>
      <c r="I116" s="115">
        <v>6</v>
      </c>
      <c r="J116" s="116">
        <v>6</v>
      </c>
      <c r="K116" s="116">
        <v>6</v>
      </c>
      <c r="L116" s="148">
        <v>6</v>
      </c>
      <c r="M116" s="147">
        <f t="shared" ref="M116:M144" si="48">SUM(I116:L116)</f>
        <v>24</v>
      </c>
      <c r="N116" s="115">
        <v>6</v>
      </c>
      <c r="O116" s="116">
        <v>6</v>
      </c>
      <c r="P116" s="116">
        <v>6</v>
      </c>
      <c r="Q116" s="148">
        <v>6</v>
      </c>
      <c r="R116" s="147">
        <f t="shared" ref="R116:R144" si="49">SUM(N116:Q116)</f>
        <v>24</v>
      </c>
    </row>
    <row r="117" spans="1:20" s="6" customFormat="1" ht="11.45" customHeight="1" x14ac:dyDescent="0.2">
      <c r="A117" s="45" t="s">
        <v>70</v>
      </c>
      <c r="B117" s="57" t="s">
        <v>176</v>
      </c>
      <c r="C117" s="73">
        <v>48.14</v>
      </c>
      <c r="D117" s="74"/>
      <c r="E117" s="75"/>
      <c r="F117" s="75"/>
      <c r="G117" s="75"/>
      <c r="H117" s="27">
        <f t="shared" si="47"/>
        <v>0</v>
      </c>
      <c r="I117" s="74"/>
      <c r="J117" s="75"/>
      <c r="K117" s="75"/>
      <c r="L117" s="21"/>
      <c r="M117" s="27">
        <f t="shared" si="48"/>
        <v>0</v>
      </c>
      <c r="N117" s="74"/>
      <c r="O117" s="75"/>
      <c r="P117" s="75"/>
      <c r="Q117" s="21">
        <v>20</v>
      </c>
      <c r="R117" s="27">
        <f t="shared" si="49"/>
        <v>20</v>
      </c>
    </row>
    <row r="118" spans="1:20" s="6" customFormat="1" ht="11.45" customHeight="1" x14ac:dyDescent="0.2">
      <c r="A118" s="46" t="s">
        <v>117</v>
      </c>
      <c r="B118" s="57" t="s">
        <v>224</v>
      </c>
      <c r="C118" s="73"/>
      <c r="D118" s="74"/>
      <c r="E118" s="75"/>
      <c r="F118" s="75"/>
      <c r="G118" s="75">
        <v>2.621</v>
      </c>
      <c r="H118" s="27">
        <f t="shared" si="47"/>
        <v>2.621</v>
      </c>
      <c r="I118" s="74"/>
      <c r="J118" s="75"/>
      <c r="K118" s="75"/>
      <c r="L118" s="16">
        <v>4</v>
      </c>
      <c r="M118" s="27">
        <f t="shared" si="48"/>
        <v>4</v>
      </c>
      <c r="N118" s="74"/>
      <c r="O118" s="75"/>
      <c r="P118" s="75"/>
      <c r="Q118" s="22">
        <v>20.9025</v>
      </c>
      <c r="R118" s="27">
        <f t="shared" si="49"/>
        <v>20.9025</v>
      </c>
    </row>
    <row r="119" spans="1:20" s="6" customFormat="1" ht="11.45" customHeight="1" x14ac:dyDescent="0.2">
      <c r="A119" s="47" t="s">
        <v>118</v>
      </c>
      <c r="B119" s="57" t="s">
        <v>178</v>
      </c>
      <c r="C119" s="73"/>
      <c r="D119" s="74"/>
      <c r="E119" s="75"/>
      <c r="F119" s="75"/>
      <c r="G119" s="75">
        <v>2</v>
      </c>
      <c r="H119" s="27">
        <f t="shared" si="47"/>
        <v>2</v>
      </c>
      <c r="I119" s="74"/>
      <c r="J119" s="75"/>
      <c r="K119" s="75"/>
      <c r="L119" s="16">
        <v>3.8014999999999999</v>
      </c>
      <c r="M119" s="27">
        <f t="shared" si="48"/>
        <v>3.8014999999999999</v>
      </c>
      <c r="N119" s="74"/>
      <c r="O119" s="75"/>
      <c r="P119" s="75"/>
      <c r="Q119" s="22">
        <v>20</v>
      </c>
      <c r="R119" s="27">
        <f t="shared" si="49"/>
        <v>20</v>
      </c>
    </row>
    <row r="120" spans="1:20" s="6" customFormat="1" ht="11.45" customHeight="1" x14ac:dyDescent="0.2">
      <c r="A120" s="46" t="s">
        <v>119</v>
      </c>
      <c r="B120" s="57" t="s">
        <v>225</v>
      </c>
      <c r="C120" s="73">
        <v>15</v>
      </c>
      <c r="D120" s="74"/>
      <c r="E120" s="75">
        <v>2</v>
      </c>
      <c r="F120" s="75"/>
      <c r="G120" s="75"/>
      <c r="H120" s="27">
        <f t="shared" ref="H120:H134" si="50">SUM(D120:G120)</f>
        <v>2</v>
      </c>
      <c r="I120" s="74"/>
      <c r="J120" s="75">
        <v>5</v>
      </c>
      <c r="K120" s="75"/>
      <c r="L120" s="16"/>
      <c r="M120" s="27">
        <f t="shared" ref="M120:M134" si="51">SUM(I120:L120)</f>
        <v>5</v>
      </c>
      <c r="N120" s="74"/>
      <c r="O120" s="75">
        <v>5</v>
      </c>
      <c r="P120" s="75"/>
      <c r="Q120" s="16"/>
      <c r="R120" s="27">
        <f t="shared" si="49"/>
        <v>5</v>
      </c>
    </row>
    <row r="121" spans="1:20" s="6" customFormat="1" ht="11.45" customHeight="1" x14ac:dyDescent="0.2">
      <c r="A121" s="47" t="s">
        <v>120</v>
      </c>
      <c r="B121" s="57" t="s">
        <v>230</v>
      </c>
      <c r="C121" s="73"/>
      <c r="D121" s="75">
        <f>0.4</f>
        <v>0.4</v>
      </c>
      <c r="E121" s="75"/>
      <c r="F121" s="75">
        <f>1+0.6+0.3</f>
        <v>1.9000000000000001</v>
      </c>
      <c r="G121" s="75">
        <f>0.3</f>
        <v>0.3</v>
      </c>
      <c r="H121" s="27">
        <f t="shared" si="50"/>
        <v>2.6</v>
      </c>
      <c r="I121" s="75">
        <f>0.4</f>
        <v>0.4</v>
      </c>
      <c r="J121" s="75">
        <f>1+0.6+0.3</f>
        <v>1.9000000000000001</v>
      </c>
      <c r="K121" s="75">
        <v>3</v>
      </c>
      <c r="L121" s="75">
        <f>0.3</f>
        <v>0.3</v>
      </c>
      <c r="M121" s="27">
        <f t="shared" si="51"/>
        <v>5.6000000000000005</v>
      </c>
      <c r="N121" s="75">
        <f>0.4</f>
        <v>0.4</v>
      </c>
      <c r="O121" s="75">
        <f>1+0.6+0.3</f>
        <v>1.9000000000000001</v>
      </c>
      <c r="P121" s="75"/>
      <c r="Q121" s="75">
        <f>0.3</f>
        <v>0.3</v>
      </c>
      <c r="R121" s="27">
        <f t="shared" si="49"/>
        <v>2.6</v>
      </c>
    </row>
    <row r="122" spans="1:20" s="6" customFormat="1" ht="11.45" customHeight="1" x14ac:dyDescent="0.2">
      <c r="A122" s="46" t="s">
        <v>121</v>
      </c>
      <c r="B122" s="62" t="s">
        <v>156</v>
      </c>
      <c r="C122" s="73"/>
      <c r="D122" s="74"/>
      <c r="E122" s="75"/>
      <c r="F122" s="75"/>
      <c r="G122" s="75"/>
      <c r="H122" s="27">
        <f t="shared" si="50"/>
        <v>0</v>
      </c>
      <c r="I122" s="74"/>
      <c r="J122" s="75"/>
      <c r="K122" s="75"/>
      <c r="L122" s="21"/>
      <c r="M122" s="27">
        <f t="shared" si="51"/>
        <v>0</v>
      </c>
      <c r="N122" s="74"/>
      <c r="O122" s="75"/>
      <c r="P122" s="75"/>
      <c r="Q122" s="21"/>
      <c r="R122" s="27">
        <f t="shared" si="49"/>
        <v>0</v>
      </c>
    </row>
    <row r="123" spans="1:20" s="6" customFormat="1" ht="11.45" customHeight="1" x14ac:dyDescent="0.2">
      <c r="A123" s="47" t="s">
        <v>122</v>
      </c>
      <c r="B123" s="15" t="s">
        <v>169</v>
      </c>
      <c r="C123" s="73"/>
      <c r="D123" s="74"/>
      <c r="E123" s="75"/>
      <c r="F123" s="75"/>
      <c r="G123" s="75">
        <v>2</v>
      </c>
      <c r="H123" s="27">
        <f t="shared" si="50"/>
        <v>2</v>
      </c>
      <c r="I123" s="74"/>
      <c r="J123" s="75"/>
      <c r="K123" s="75"/>
      <c r="L123" s="22">
        <v>2</v>
      </c>
      <c r="M123" s="27">
        <f t="shared" si="51"/>
        <v>2</v>
      </c>
      <c r="N123" s="74"/>
      <c r="O123" s="75"/>
      <c r="P123" s="75"/>
      <c r="Q123" s="22">
        <v>2</v>
      </c>
      <c r="R123" s="27">
        <f t="shared" si="49"/>
        <v>2</v>
      </c>
    </row>
    <row r="124" spans="1:20" s="6" customFormat="1" ht="11.45" customHeight="1" x14ac:dyDescent="0.2">
      <c r="A124" s="46" t="s">
        <v>123</v>
      </c>
      <c r="B124" s="57" t="s">
        <v>157</v>
      </c>
      <c r="C124" s="73"/>
      <c r="D124" s="74"/>
      <c r="E124" s="75"/>
      <c r="F124" s="75"/>
      <c r="G124" s="75">
        <v>3</v>
      </c>
      <c r="H124" s="27">
        <f t="shared" si="50"/>
        <v>3</v>
      </c>
      <c r="I124" s="74"/>
      <c r="J124" s="75"/>
      <c r="K124" s="75"/>
      <c r="L124" s="21">
        <v>3</v>
      </c>
      <c r="M124" s="27">
        <f t="shared" si="51"/>
        <v>3</v>
      </c>
      <c r="N124" s="74"/>
      <c r="O124" s="75"/>
      <c r="P124" s="75"/>
      <c r="Q124" s="21">
        <v>3</v>
      </c>
      <c r="R124" s="27">
        <f t="shared" si="49"/>
        <v>3</v>
      </c>
    </row>
    <row r="125" spans="1:20" s="6" customFormat="1" ht="13.5" customHeight="1" x14ac:dyDescent="0.2">
      <c r="A125" s="45" t="s">
        <v>124</v>
      </c>
      <c r="B125" s="155" t="s">
        <v>174</v>
      </c>
      <c r="C125" s="73"/>
      <c r="D125" s="74"/>
      <c r="E125" s="75"/>
      <c r="F125" s="75"/>
      <c r="G125" s="75">
        <v>4</v>
      </c>
      <c r="H125" s="27">
        <f t="shared" si="50"/>
        <v>4</v>
      </c>
      <c r="I125" s="74"/>
      <c r="J125" s="75"/>
      <c r="K125" s="75"/>
      <c r="L125" s="21">
        <v>4</v>
      </c>
      <c r="M125" s="27">
        <f t="shared" si="51"/>
        <v>4</v>
      </c>
      <c r="N125" s="74"/>
      <c r="O125" s="75"/>
      <c r="P125" s="75"/>
      <c r="Q125" s="21">
        <v>4</v>
      </c>
      <c r="R125" s="27">
        <f t="shared" si="49"/>
        <v>4</v>
      </c>
    </row>
    <row r="126" spans="1:20" s="6" customFormat="1" ht="12" x14ac:dyDescent="0.2">
      <c r="A126" s="45" t="s">
        <v>125</v>
      </c>
      <c r="B126" s="63" t="s">
        <v>158</v>
      </c>
      <c r="C126" s="73"/>
      <c r="D126" s="74"/>
      <c r="E126" s="75"/>
      <c r="F126" s="75"/>
      <c r="G126" s="75">
        <v>5</v>
      </c>
      <c r="H126" s="27">
        <f t="shared" si="50"/>
        <v>5</v>
      </c>
      <c r="I126" s="74"/>
      <c r="J126" s="75"/>
      <c r="K126" s="75"/>
      <c r="L126" s="21">
        <v>5</v>
      </c>
      <c r="M126" s="27">
        <f t="shared" si="51"/>
        <v>5</v>
      </c>
      <c r="N126" s="74"/>
      <c r="O126" s="75"/>
      <c r="P126" s="75"/>
      <c r="Q126" s="21">
        <v>5</v>
      </c>
      <c r="R126" s="27">
        <f t="shared" si="49"/>
        <v>5</v>
      </c>
    </row>
    <row r="127" spans="1:20" s="6" customFormat="1" ht="12" x14ac:dyDescent="0.2">
      <c r="A127" s="45" t="s">
        <v>126</v>
      </c>
      <c r="B127" s="63" t="s">
        <v>160</v>
      </c>
      <c r="C127" s="73"/>
      <c r="D127" s="74"/>
      <c r="E127" s="75"/>
      <c r="F127" s="75"/>
      <c r="G127" s="75">
        <v>6</v>
      </c>
      <c r="H127" s="27">
        <f t="shared" si="50"/>
        <v>6</v>
      </c>
      <c r="I127" s="74"/>
      <c r="J127" s="75"/>
      <c r="K127" s="75"/>
      <c r="L127" s="21">
        <v>6</v>
      </c>
      <c r="M127" s="27">
        <f t="shared" si="51"/>
        <v>6</v>
      </c>
      <c r="N127" s="74"/>
      <c r="O127" s="75"/>
      <c r="P127" s="75"/>
      <c r="Q127" s="21">
        <v>6</v>
      </c>
      <c r="R127" s="27">
        <f t="shared" si="49"/>
        <v>6</v>
      </c>
    </row>
    <row r="128" spans="1:20" s="6" customFormat="1" ht="12" x14ac:dyDescent="0.2">
      <c r="A128" s="45" t="s">
        <v>127</v>
      </c>
      <c r="B128" s="155" t="s">
        <v>168</v>
      </c>
      <c r="C128" s="73"/>
      <c r="D128" s="74"/>
      <c r="E128" s="75"/>
      <c r="F128" s="75"/>
      <c r="G128" s="75"/>
      <c r="H128" s="27">
        <f t="shared" si="50"/>
        <v>0</v>
      </c>
      <c r="I128" s="74"/>
      <c r="J128" s="75"/>
      <c r="K128" s="75"/>
      <c r="L128" s="21"/>
      <c r="M128" s="27">
        <f t="shared" si="51"/>
        <v>0</v>
      </c>
      <c r="N128" s="74"/>
      <c r="O128" s="75"/>
      <c r="P128" s="75"/>
      <c r="Q128" s="21"/>
      <c r="R128" s="27">
        <f t="shared" si="49"/>
        <v>0</v>
      </c>
    </row>
    <row r="129" spans="1:18" s="6" customFormat="1" ht="12" x14ac:dyDescent="0.2">
      <c r="A129" s="45" t="s">
        <v>128</v>
      </c>
      <c r="B129" s="155" t="s">
        <v>170</v>
      </c>
      <c r="C129" s="73"/>
      <c r="D129" s="74"/>
      <c r="E129" s="75"/>
      <c r="F129" s="75"/>
      <c r="G129" s="75"/>
      <c r="H129" s="27">
        <f t="shared" si="50"/>
        <v>0</v>
      </c>
      <c r="I129" s="74"/>
      <c r="J129" s="75"/>
      <c r="K129" s="75"/>
      <c r="L129" s="21"/>
      <c r="M129" s="27">
        <f t="shared" si="51"/>
        <v>0</v>
      </c>
      <c r="N129" s="74"/>
      <c r="O129" s="75"/>
      <c r="P129" s="75"/>
      <c r="Q129" s="21"/>
      <c r="R129" s="27">
        <f t="shared" si="49"/>
        <v>0</v>
      </c>
    </row>
    <row r="130" spans="1:18" s="6" customFormat="1" ht="12" x14ac:dyDescent="0.2">
      <c r="A130" s="45" t="s">
        <v>129</v>
      </c>
      <c r="B130" s="63" t="s">
        <v>161</v>
      </c>
      <c r="C130" s="73"/>
      <c r="D130" s="74"/>
      <c r="E130" s="75"/>
      <c r="F130" s="75"/>
      <c r="G130" s="75">
        <v>6</v>
      </c>
      <c r="H130" s="27">
        <f t="shared" si="50"/>
        <v>6</v>
      </c>
      <c r="I130" s="74"/>
      <c r="J130" s="75"/>
      <c r="K130" s="75"/>
      <c r="L130" s="21">
        <v>6</v>
      </c>
      <c r="M130" s="27">
        <f t="shared" si="51"/>
        <v>6</v>
      </c>
      <c r="N130" s="74"/>
      <c r="O130" s="75"/>
      <c r="P130" s="75"/>
      <c r="Q130" s="21">
        <v>6</v>
      </c>
      <c r="R130" s="27">
        <f t="shared" si="49"/>
        <v>6</v>
      </c>
    </row>
    <row r="131" spans="1:18" s="6" customFormat="1" ht="12" x14ac:dyDescent="0.2">
      <c r="A131" s="45" t="s">
        <v>130</v>
      </c>
      <c r="B131" s="64" t="s">
        <v>162</v>
      </c>
      <c r="C131" s="73"/>
      <c r="D131" s="74"/>
      <c r="E131" s="75"/>
      <c r="F131" s="75"/>
      <c r="G131" s="75"/>
      <c r="H131" s="27">
        <f t="shared" si="50"/>
        <v>0</v>
      </c>
      <c r="I131" s="74"/>
      <c r="J131" s="75"/>
      <c r="K131" s="75"/>
      <c r="L131" s="21"/>
      <c r="M131" s="27">
        <f t="shared" si="51"/>
        <v>0</v>
      </c>
      <c r="N131" s="74"/>
      <c r="O131" s="75"/>
      <c r="P131" s="75"/>
      <c r="Q131" s="21"/>
      <c r="R131" s="27">
        <f t="shared" si="49"/>
        <v>0</v>
      </c>
    </row>
    <row r="132" spans="1:18" s="6" customFormat="1" ht="12" x14ac:dyDescent="0.2">
      <c r="A132" s="45" t="s">
        <v>131</v>
      </c>
      <c r="B132" s="65" t="s">
        <v>163</v>
      </c>
      <c r="C132" s="73"/>
      <c r="D132" s="74"/>
      <c r="E132" s="75"/>
      <c r="F132" s="75">
        <v>3</v>
      </c>
      <c r="G132" s="75"/>
      <c r="H132" s="27">
        <f t="shared" si="50"/>
        <v>3</v>
      </c>
      <c r="I132" s="74"/>
      <c r="J132" s="75"/>
      <c r="K132" s="75">
        <v>3</v>
      </c>
      <c r="L132" s="21"/>
      <c r="M132" s="27">
        <f t="shared" si="51"/>
        <v>3</v>
      </c>
      <c r="N132" s="74"/>
      <c r="O132" s="75"/>
      <c r="P132" s="75">
        <v>3</v>
      </c>
      <c r="Q132" s="21"/>
      <c r="R132" s="27">
        <f t="shared" si="49"/>
        <v>3</v>
      </c>
    </row>
    <row r="133" spans="1:18" s="6" customFormat="1" ht="12" x14ac:dyDescent="0.2">
      <c r="A133" s="45" t="s">
        <v>132</v>
      </c>
      <c r="B133" s="65" t="s">
        <v>164</v>
      </c>
      <c r="C133" s="73"/>
      <c r="D133" s="74"/>
      <c r="E133" s="75">
        <v>5</v>
      </c>
      <c r="F133" s="75"/>
      <c r="G133" s="75"/>
      <c r="H133" s="27">
        <f t="shared" si="50"/>
        <v>5</v>
      </c>
      <c r="I133" s="74"/>
      <c r="J133" s="75">
        <v>5</v>
      </c>
      <c r="K133" s="75"/>
      <c r="L133" s="21"/>
      <c r="M133" s="27">
        <f t="shared" si="51"/>
        <v>5</v>
      </c>
      <c r="N133" s="74"/>
      <c r="O133" s="75">
        <v>5</v>
      </c>
      <c r="P133" s="75"/>
      <c r="Q133" s="21"/>
      <c r="R133" s="27">
        <f t="shared" si="49"/>
        <v>5</v>
      </c>
    </row>
    <row r="134" spans="1:18" s="6" customFormat="1" ht="12" x14ac:dyDescent="0.2">
      <c r="A134" s="47" t="s">
        <v>133</v>
      </c>
      <c r="B134" s="57" t="s">
        <v>165</v>
      </c>
      <c r="C134" s="73"/>
      <c r="D134" s="74"/>
      <c r="E134" s="75"/>
      <c r="F134" s="75"/>
      <c r="G134" s="75"/>
      <c r="H134" s="27">
        <f t="shared" si="50"/>
        <v>0</v>
      </c>
      <c r="I134" s="74"/>
      <c r="J134" s="75"/>
      <c r="K134" s="75"/>
      <c r="L134" s="21"/>
      <c r="M134" s="27">
        <f t="shared" si="51"/>
        <v>0</v>
      </c>
      <c r="N134" s="74"/>
      <c r="O134" s="75"/>
      <c r="P134" s="75"/>
      <c r="Q134" s="21"/>
      <c r="R134" s="27">
        <f t="shared" si="49"/>
        <v>0</v>
      </c>
    </row>
    <row r="135" spans="1:18" s="6" customFormat="1" ht="12" x14ac:dyDescent="0.2">
      <c r="A135" s="45" t="s">
        <v>134</v>
      </c>
      <c r="B135" s="57" t="s">
        <v>233</v>
      </c>
      <c r="C135" s="73">
        <v>15</v>
      </c>
      <c r="D135" s="74"/>
      <c r="E135" s="75">
        <v>15</v>
      </c>
      <c r="F135" s="75"/>
      <c r="G135" s="75"/>
      <c r="H135" s="27">
        <f t="shared" si="47"/>
        <v>15</v>
      </c>
      <c r="I135" s="74"/>
      <c r="J135" s="75">
        <v>15</v>
      </c>
      <c r="K135" s="75"/>
      <c r="L135" s="21"/>
      <c r="M135" s="27">
        <f t="shared" si="48"/>
        <v>15</v>
      </c>
      <c r="N135" s="74"/>
      <c r="O135" s="75">
        <v>15</v>
      </c>
      <c r="P135" s="75"/>
      <c r="Q135" s="21"/>
      <c r="R135" s="27">
        <f t="shared" si="49"/>
        <v>15</v>
      </c>
    </row>
    <row r="136" spans="1:18" s="6" customFormat="1" ht="12" x14ac:dyDescent="0.2">
      <c r="A136" s="45" t="s">
        <v>135</v>
      </c>
      <c r="B136" s="57" t="s">
        <v>166</v>
      </c>
      <c r="C136" s="73"/>
      <c r="D136" s="74"/>
      <c r="E136" s="75"/>
      <c r="F136" s="75"/>
      <c r="G136" s="75"/>
      <c r="H136" s="27">
        <f t="shared" si="47"/>
        <v>0</v>
      </c>
      <c r="I136" s="74"/>
      <c r="J136" s="75"/>
      <c r="K136" s="75"/>
      <c r="L136" s="21"/>
      <c r="M136" s="27">
        <f t="shared" si="48"/>
        <v>0</v>
      </c>
      <c r="N136" s="74"/>
      <c r="O136" s="75"/>
      <c r="P136" s="75"/>
      <c r="Q136" s="21"/>
      <c r="R136" s="27">
        <f t="shared" si="49"/>
        <v>0</v>
      </c>
    </row>
    <row r="137" spans="1:18" s="6" customFormat="1" ht="12" x14ac:dyDescent="0.2">
      <c r="A137" s="45" t="s">
        <v>136</v>
      </c>
      <c r="B137" s="57" t="s">
        <v>167</v>
      </c>
      <c r="C137" s="73"/>
      <c r="D137" s="74"/>
      <c r="E137" s="75"/>
      <c r="F137" s="75"/>
      <c r="G137" s="75"/>
      <c r="H137" s="27">
        <f t="shared" si="47"/>
        <v>0</v>
      </c>
      <c r="I137" s="74"/>
      <c r="J137" s="75"/>
      <c r="K137" s="75"/>
      <c r="L137" s="21"/>
      <c r="M137" s="27">
        <f t="shared" si="48"/>
        <v>0</v>
      </c>
      <c r="N137" s="74"/>
      <c r="O137" s="75"/>
      <c r="P137" s="75"/>
      <c r="Q137" s="21"/>
      <c r="R137" s="27">
        <f t="shared" si="49"/>
        <v>0</v>
      </c>
    </row>
    <row r="138" spans="1:18" s="6" customFormat="1" ht="12" x14ac:dyDescent="0.2">
      <c r="A138" s="45" t="s">
        <v>137</v>
      </c>
      <c r="B138" s="57" t="s">
        <v>226</v>
      </c>
      <c r="C138" s="73"/>
      <c r="D138" s="74"/>
      <c r="E138" s="75"/>
      <c r="F138" s="75"/>
      <c r="G138" s="75">
        <v>6</v>
      </c>
      <c r="H138" s="27">
        <f t="shared" si="47"/>
        <v>6</v>
      </c>
      <c r="I138" s="74"/>
      <c r="J138" s="75"/>
      <c r="K138" s="75"/>
      <c r="L138" s="21">
        <v>6</v>
      </c>
      <c r="M138" s="27">
        <f t="shared" si="48"/>
        <v>6</v>
      </c>
      <c r="N138" s="74"/>
      <c r="O138" s="75"/>
      <c r="P138" s="75"/>
      <c r="Q138" s="21">
        <v>6</v>
      </c>
      <c r="R138" s="27">
        <f t="shared" si="49"/>
        <v>6</v>
      </c>
    </row>
    <row r="139" spans="1:18" s="6" customFormat="1" ht="12" x14ac:dyDescent="0.2">
      <c r="A139" s="45" t="s">
        <v>138</v>
      </c>
      <c r="B139" s="57" t="s">
        <v>172</v>
      </c>
      <c r="C139" s="73"/>
      <c r="D139" s="74"/>
      <c r="E139" s="75"/>
      <c r="F139" s="75"/>
      <c r="G139" s="75"/>
      <c r="H139" s="27">
        <f t="shared" si="47"/>
        <v>0</v>
      </c>
      <c r="I139" s="74"/>
      <c r="J139" s="75"/>
      <c r="K139" s="75"/>
      <c r="L139" s="21"/>
      <c r="M139" s="27">
        <f t="shared" si="48"/>
        <v>0</v>
      </c>
      <c r="N139" s="74"/>
      <c r="O139" s="75"/>
      <c r="P139" s="75"/>
      <c r="Q139" s="21"/>
      <c r="R139" s="27">
        <f t="shared" si="49"/>
        <v>0</v>
      </c>
    </row>
    <row r="140" spans="1:18" s="6" customFormat="1" ht="12" x14ac:dyDescent="0.2">
      <c r="A140" s="45" t="s">
        <v>139</v>
      </c>
      <c r="B140" s="57" t="s">
        <v>173</v>
      </c>
      <c r="C140" s="73">
        <v>15</v>
      </c>
      <c r="D140" s="74"/>
      <c r="E140" s="75"/>
      <c r="F140" s="75"/>
      <c r="G140" s="75"/>
      <c r="H140" s="27">
        <f t="shared" si="47"/>
        <v>0</v>
      </c>
      <c r="I140" s="74"/>
      <c r="J140" s="75"/>
      <c r="K140" s="75"/>
      <c r="L140" s="21"/>
      <c r="M140" s="27">
        <f t="shared" si="48"/>
        <v>0</v>
      </c>
      <c r="N140" s="74"/>
      <c r="O140" s="75"/>
      <c r="P140" s="75"/>
      <c r="Q140" s="21"/>
      <c r="R140" s="27">
        <f t="shared" si="49"/>
        <v>0</v>
      </c>
    </row>
    <row r="141" spans="1:18" s="6" customFormat="1" ht="12" x14ac:dyDescent="0.2">
      <c r="A141" s="45" t="s">
        <v>140</v>
      </c>
      <c r="B141" s="57" t="s">
        <v>171</v>
      </c>
      <c r="C141" s="73"/>
      <c r="D141" s="74"/>
      <c r="E141" s="75"/>
      <c r="F141" s="75"/>
      <c r="G141" s="75"/>
      <c r="H141" s="27">
        <f t="shared" si="47"/>
        <v>0</v>
      </c>
      <c r="I141" s="74"/>
      <c r="J141" s="75"/>
      <c r="K141" s="75"/>
      <c r="L141" s="21"/>
      <c r="M141" s="27">
        <f t="shared" si="48"/>
        <v>0</v>
      </c>
      <c r="N141" s="74"/>
      <c r="O141" s="75"/>
      <c r="P141" s="75"/>
      <c r="Q141" s="21"/>
      <c r="R141" s="27">
        <f t="shared" si="49"/>
        <v>0</v>
      </c>
    </row>
    <row r="142" spans="1:18" s="6" customFormat="1" ht="12" x14ac:dyDescent="0.2">
      <c r="A142" s="45" t="s">
        <v>141</v>
      </c>
      <c r="B142" s="57" t="s">
        <v>159</v>
      </c>
      <c r="C142" s="73"/>
      <c r="D142" s="74"/>
      <c r="E142" s="75"/>
      <c r="F142" s="75"/>
      <c r="G142" s="75"/>
      <c r="H142" s="27">
        <f t="shared" si="47"/>
        <v>0</v>
      </c>
      <c r="I142" s="74"/>
      <c r="J142" s="75">
        <v>0.7</v>
      </c>
      <c r="K142" s="75"/>
      <c r="L142" s="21"/>
      <c r="M142" s="27">
        <f t="shared" si="48"/>
        <v>0.7</v>
      </c>
      <c r="N142" s="74"/>
      <c r="O142" s="75"/>
      <c r="P142" s="75"/>
      <c r="Q142" s="21"/>
      <c r="R142" s="27">
        <f t="shared" si="49"/>
        <v>0</v>
      </c>
    </row>
    <row r="143" spans="1:18" s="6" customFormat="1" ht="12" x14ac:dyDescent="0.2">
      <c r="A143" s="45" t="s">
        <v>142</v>
      </c>
      <c r="B143" s="57" t="s">
        <v>227</v>
      </c>
      <c r="C143" s="73"/>
      <c r="D143" s="74"/>
      <c r="E143" s="75"/>
      <c r="F143" s="75">
        <v>2</v>
      </c>
      <c r="G143" s="75"/>
      <c r="H143" s="27">
        <f t="shared" si="47"/>
        <v>2</v>
      </c>
      <c r="I143" s="74"/>
      <c r="J143" s="75"/>
      <c r="K143" s="75">
        <v>5</v>
      </c>
      <c r="L143" s="21"/>
      <c r="M143" s="27">
        <f t="shared" si="48"/>
        <v>5</v>
      </c>
      <c r="N143" s="74"/>
      <c r="O143" s="75"/>
      <c r="P143" s="75"/>
      <c r="Q143" s="21"/>
      <c r="R143" s="27">
        <f t="shared" si="49"/>
        <v>0</v>
      </c>
    </row>
    <row r="144" spans="1:18" s="6" customFormat="1" ht="12" x14ac:dyDescent="0.2">
      <c r="A144" s="45" t="s">
        <v>143</v>
      </c>
      <c r="B144" s="57" t="s">
        <v>228</v>
      </c>
      <c r="C144" s="73"/>
      <c r="D144" s="74"/>
      <c r="E144" s="75">
        <v>30</v>
      </c>
      <c r="F144" s="75"/>
      <c r="G144" s="75"/>
      <c r="H144" s="27">
        <f t="shared" si="47"/>
        <v>30</v>
      </c>
      <c r="I144" s="74"/>
      <c r="J144" s="75"/>
      <c r="K144" s="75"/>
      <c r="L144" s="21">
        <v>30</v>
      </c>
      <c r="M144" s="27">
        <f t="shared" si="48"/>
        <v>30</v>
      </c>
      <c r="N144" s="74"/>
      <c r="O144" s="75"/>
      <c r="P144" s="75"/>
      <c r="Q144" s="21">
        <v>30</v>
      </c>
      <c r="R144" s="27">
        <f t="shared" si="49"/>
        <v>30</v>
      </c>
    </row>
    <row r="145" spans="1:18" s="6" customFormat="1" ht="12" x14ac:dyDescent="0.2">
      <c r="A145" s="45" t="s">
        <v>144</v>
      </c>
      <c r="B145" s="57" t="s">
        <v>229</v>
      </c>
      <c r="C145" s="73"/>
      <c r="D145" s="74"/>
      <c r="E145" s="75"/>
      <c r="F145" s="75"/>
      <c r="G145" s="75">
        <v>0.8</v>
      </c>
      <c r="H145" s="27">
        <f t="shared" si="47"/>
        <v>0.8</v>
      </c>
      <c r="I145" s="74"/>
      <c r="J145" s="75"/>
      <c r="K145" s="75"/>
      <c r="L145" s="21">
        <v>0.8</v>
      </c>
      <c r="M145" s="27">
        <f t="shared" ref="M145:M147" si="52">SUM(I145:L145)</f>
        <v>0.8</v>
      </c>
      <c r="N145" s="74"/>
      <c r="O145" s="75"/>
      <c r="P145" s="75"/>
      <c r="Q145" s="21">
        <v>0.8</v>
      </c>
      <c r="R145" s="27">
        <f t="shared" ref="R145:R147" si="53">SUM(N145:Q145)</f>
        <v>0.8</v>
      </c>
    </row>
    <row r="146" spans="1:18" s="6" customFormat="1" ht="12" x14ac:dyDescent="0.2">
      <c r="A146" s="45" t="s">
        <v>145</v>
      </c>
      <c r="B146" s="57" t="s">
        <v>231</v>
      </c>
      <c r="C146" s="73"/>
      <c r="D146" s="74"/>
      <c r="E146" s="75"/>
      <c r="F146" s="75"/>
      <c r="G146" s="75">
        <v>10</v>
      </c>
      <c r="H146" s="27">
        <f t="shared" si="47"/>
        <v>10</v>
      </c>
      <c r="I146" s="74">
        <v>10</v>
      </c>
      <c r="J146" s="75"/>
      <c r="K146" s="75"/>
      <c r="L146" s="21"/>
      <c r="M146" s="27">
        <f t="shared" si="52"/>
        <v>10</v>
      </c>
      <c r="N146" s="74"/>
      <c r="O146" s="75"/>
      <c r="P146" s="75"/>
      <c r="Q146" s="21">
        <v>10</v>
      </c>
      <c r="R146" s="27">
        <f t="shared" si="53"/>
        <v>10</v>
      </c>
    </row>
    <row r="147" spans="1:18" s="6" customFormat="1" ht="12" x14ac:dyDescent="0.2">
      <c r="A147" s="45" t="s">
        <v>146</v>
      </c>
      <c r="B147" s="57" t="s">
        <v>232</v>
      </c>
      <c r="C147" s="73"/>
      <c r="D147" s="74"/>
      <c r="E147" s="75"/>
      <c r="F147" s="75">
        <v>4</v>
      </c>
      <c r="G147" s="75"/>
      <c r="H147" s="27">
        <f t="shared" si="47"/>
        <v>4</v>
      </c>
      <c r="I147" s="74"/>
      <c r="J147" s="75"/>
      <c r="K147" s="75">
        <v>4</v>
      </c>
      <c r="L147" s="21"/>
      <c r="M147" s="27">
        <f t="shared" si="52"/>
        <v>4</v>
      </c>
      <c r="N147" s="74"/>
      <c r="O147" s="75"/>
      <c r="P147" s="75">
        <v>4</v>
      </c>
      <c r="Q147" s="21"/>
      <c r="R147" s="27">
        <f t="shared" si="53"/>
        <v>4</v>
      </c>
    </row>
    <row r="148" spans="1:18" s="6" customFormat="1" ht="12" x14ac:dyDescent="0.2">
      <c r="A148" s="45" t="s">
        <v>147</v>
      </c>
      <c r="B148" s="57" t="s">
        <v>218</v>
      </c>
      <c r="C148" s="73"/>
      <c r="D148" s="74"/>
      <c r="E148" s="75"/>
      <c r="F148" s="75"/>
      <c r="G148" s="75"/>
      <c r="H148" s="27">
        <f t="shared" ref="H148:H154" si="54">SUM(D148:G148)</f>
        <v>0</v>
      </c>
      <c r="I148" s="74">
        <v>14.4</v>
      </c>
      <c r="J148" s="75"/>
      <c r="K148" s="75"/>
      <c r="L148" s="21"/>
      <c r="M148" s="27">
        <f t="shared" ref="M148:M154" si="55">SUM(I148:L148)</f>
        <v>14.4</v>
      </c>
      <c r="N148" s="74"/>
      <c r="O148" s="75"/>
      <c r="P148" s="75"/>
      <c r="Q148" s="21"/>
      <c r="R148" s="27">
        <f t="shared" ref="R148:R154" si="56">SUM(N148:Q148)</f>
        <v>0</v>
      </c>
    </row>
    <row r="149" spans="1:18" s="6" customFormat="1" ht="12" x14ac:dyDescent="0.2">
      <c r="A149" s="45" t="s">
        <v>148</v>
      </c>
      <c r="B149" s="57" t="s">
        <v>219</v>
      </c>
      <c r="C149" s="73"/>
      <c r="D149" s="74"/>
      <c r="E149" s="75"/>
      <c r="F149" s="75"/>
      <c r="G149" s="75"/>
      <c r="H149" s="27">
        <f t="shared" si="54"/>
        <v>0</v>
      </c>
      <c r="I149" s="74">
        <v>10</v>
      </c>
      <c r="J149" s="75"/>
      <c r="K149" s="75"/>
      <c r="L149" s="21"/>
      <c r="M149" s="27">
        <f t="shared" si="55"/>
        <v>10</v>
      </c>
      <c r="N149" s="74"/>
      <c r="O149" s="75"/>
      <c r="P149" s="75"/>
      <c r="Q149" s="21"/>
      <c r="R149" s="27">
        <f t="shared" si="56"/>
        <v>0</v>
      </c>
    </row>
    <row r="150" spans="1:18" s="6" customFormat="1" ht="12" x14ac:dyDescent="0.2">
      <c r="A150" s="45" t="s">
        <v>149</v>
      </c>
      <c r="B150" s="57" t="s">
        <v>220</v>
      </c>
      <c r="C150" s="73">
        <v>1.7</v>
      </c>
      <c r="D150" s="74"/>
      <c r="E150" s="75"/>
      <c r="F150" s="75"/>
      <c r="G150" s="75"/>
      <c r="H150" s="27">
        <f t="shared" si="54"/>
        <v>0</v>
      </c>
      <c r="I150" s="74"/>
      <c r="J150" s="75"/>
      <c r="K150" s="75"/>
      <c r="L150" s="21"/>
      <c r="M150" s="27">
        <f t="shared" si="55"/>
        <v>0</v>
      </c>
      <c r="N150" s="74"/>
      <c r="O150" s="75"/>
      <c r="P150" s="75"/>
      <c r="Q150" s="21"/>
      <c r="R150" s="27">
        <f t="shared" si="56"/>
        <v>0</v>
      </c>
    </row>
    <row r="151" spans="1:18" s="6" customFormat="1" ht="12" x14ac:dyDescent="0.2">
      <c r="A151" s="45" t="s">
        <v>150</v>
      </c>
      <c r="B151" s="57" t="s">
        <v>217</v>
      </c>
      <c r="C151" s="73"/>
      <c r="D151" s="74"/>
      <c r="E151" s="75"/>
      <c r="F151" s="75"/>
      <c r="G151" s="75">
        <v>25</v>
      </c>
      <c r="H151" s="27">
        <f t="shared" si="54"/>
        <v>25</v>
      </c>
      <c r="I151" s="74"/>
      <c r="J151" s="75"/>
      <c r="K151" s="75"/>
      <c r="L151" s="21"/>
      <c r="M151" s="27">
        <f t="shared" si="55"/>
        <v>0</v>
      </c>
      <c r="N151" s="74"/>
      <c r="O151" s="75"/>
      <c r="P151" s="75"/>
      <c r="Q151" s="21"/>
      <c r="R151" s="27">
        <f t="shared" si="56"/>
        <v>0</v>
      </c>
    </row>
    <row r="152" spans="1:18" s="6" customFormat="1" ht="12" x14ac:dyDescent="0.2">
      <c r="A152" s="45" t="s">
        <v>151</v>
      </c>
      <c r="B152" s="57" t="s">
        <v>221</v>
      </c>
      <c r="C152" s="73">
        <v>10.16</v>
      </c>
      <c r="D152" s="74"/>
      <c r="E152" s="75"/>
      <c r="F152" s="75"/>
      <c r="G152" s="75"/>
      <c r="H152" s="27">
        <f t="shared" si="54"/>
        <v>0</v>
      </c>
      <c r="I152" s="74"/>
      <c r="J152" s="75"/>
      <c r="K152" s="75"/>
      <c r="L152" s="21"/>
      <c r="M152" s="27">
        <f t="shared" si="55"/>
        <v>0</v>
      </c>
      <c r="N152" s="74"/>
      <c r="O152" s="75"/>
      <c r="P152" s="75"/>
      <c r="Q152" s="21"/>
      <c r="R152" s="27">
        <f t="shared" si="56"/>
        <v>0</v>
      </c>
    </row>
    <row r="153" spans="1:18" s="6" customFormat="1" ht="12" x14ac:dyDescent="0.2">
      <c r="A153" s="45" t="s">
        <v>152</v>
      </c>
      <c r="B153" s="57" t="s">
        <v>222</v>
      </c>
      <c r="C153" s="73">
        <v>10</v>
      </c>
      <c r="D153" s="74"/>
      <c r="E153" s="75"/>
      <c r="F153" s="75"/>
      <c r="G153" s="75"/>
      <c r="H153" s="27">
        <f t="shared" si="54"/>
        <v>0</v>
      </c>
      <c r="I153" s="74"/>
      <c r="J153" s="75"/>
      <c r="K153" s="75"/>
      <c r="L153" s="21"/>
      <c r="M153" s="27">
        <f t="shared" si="55"/>
        <v>0</v>
      </c>
      <c r="N153" s="74"/>
      <c r="O153" s="75"/>
      <c r="P153" s="75"/>
      <c r="Q153" s="21"/>
      <c r="R153" s="27">
        <f t="shared" si="56"/>
        <v>0</v>
      </c>
    </row>
    <row r="154" spans="1:18" s="6" customFormat="1" ht="12" x14ac:dyDescent="0.2">
      <c r="A154" s="45" t="s">
        <v>153</v>
      </c>
      <c r="B154" s="57" t="s">
        <v>223</v>
      </c>
      <c r="C154" s="73"/>
      <c r="D154" s="74"/>
      <c r="E154" s="75"/>
      <c r="F154" s="75"/>
      <c r="G154" s="75"/>
      <c r="H154" s="27">
        <f t="shared" si="54"/>
        <v>0</v>
      </c>
      <c r="I154" s="74"/>
      <c r="J154" s="75"/>
      <c r="K154" s="75">
        <v>40</v>
      </c>
      <c r="L154" s="21"/>
      <c r="M154" s="27">
        <f t="shared" si="55"/>
        <v>40</v>
      </c>
      <c r="N154" s="74"/>
      <c r="O154" s="75"/>
      <c r="P154" s="75"/>
      <c r="Q154" s="21"/>
      <c r="R154" s="27">
        <f t="shared" si="56"/>
        <v>0</v>
      </c>
    </row>
    <row r="155" spans="1:18" s="6" customFormat="1" thickBot="1" x14ac:dyDescent="0.25">
      <c r="A155" s="48" t="s">
        <v>154</v>
      </c>
      <c r="B155" s="66" t="s">
        <v>234</v>
      </c>
      <c r="C155" s="92"/>
      <c r="D155" s="93"/>
      <c r="E155" s="94"/>
      <c r="F155" s="94"/>
      <c r="G155" s="94"/>
      <c r="H155" s="95">
        <f>SUM(D155:G155)</f>
        <v>0</v>
      </c>
      <c r="I155" s="93"/>
      <c r="J155" s="94"/>
      <c r="K155" s="94"/>
      <c r="L155" s="72"/>
      <c r="M155" s="95">
        <f>SUM(I155:L155)</f>
        <v>0</v>
      </c>
      <c r="N155" s="93"/>
      <c r="O155" s="94"/>
      <c r="P155" s="94"/>
      <c r="Q155" s="72">
        <v>20</v>
      </c>
      <c r="R155" s="95">
        <f>SUM(N155:Q155)</f>
        <v>20</v>
      </c>
    </row>
    <row r="156" spans="1:18" ht="12.75" customHeight="1" x14ac:dyDescent="0.2">
      <c r="B156" s="3"/>
      <c r="C156" s="20"/>
      <c r="D156" s="20"/>
      <c r="E156" s="20"/>
      <c r="F156" s="20"/>
      <c r="G156" s="20"/>
      <c r="H156" s="20"/>
      <c r="I156" s="20"/>
      <c r="J156" s="20"/>
      <c r="K156" s="20"/>
    </row>
    <row r="157" spans="1:18" s="42" customFormat="1" ht="12.75" customHeight="1" x14ac:dyDescent="0.25">
      <c r="B157" s="18"/>
      <c r="C157" s="5"/>
      <c r="D157" s="43"/>
      <c r="E157" s="43"/>
      <c r="F157" s="43"/>
      <c r="G157" s="43"/>
      <c r="H157" s="43"/>
      <c r="I157" s="43"/>
      <c r="J157" s="43"/>
      <c r="K157" s="43"/>
    </row>
    <row r="158" spans="1:18" ht="12.75" customHeight="1" x14ac:dyDescent="0.2">
      <c r="B158" s="19"/>
      <c r="C158" s="19"/>
      <c r="D158" s="20"/>
      <c r="E158" s="20"/>
      <c r="F158" s="20"/>
      <c r="G158" s="20"/>
      <c r="H158" s="20"/>
      <c r="I158" s="20"/>
      <c r="J158" s="20"/>
      <c r="K158" s="20"/>
    </row>
    <row r="159" spans="1:18" ht="12.75" customHeight="1" x14ac:dyDescent="0.2"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8" ht="12.75" customHeight="1" x14ac:dyDescent="0.2">
      <c r="C160" s="20"/>
      <c r="D160" s="20"/>
      <c r="E160" s="20"/>
      <c r="F160" s="20"/>
      <c r="G160" s="20"/>
      <c r="H160" s="20"/>
      <c r="I160" s="20"/>
      <c r="J160" s="20"/>
      <c r="K160" s="20"/>
    </row>
    <row r="161" spans="3:11" ht="12.75" customHeight="1" x14ac:dyDescent="0.2">
      <c r="C161" s="20"/>
      <c r="D161" s="20"/>
      <c r="E161" s="20"/>
      <c r="F161" s="20"/>
      <c r="G161" s="20"/>
      <c r="H161" s="20"/>
      <c r="I161" s="20"/>
      <c r="J161" s="20"/>
      <c r="K161" s="20"/>
    </row>
    <row r="162" spans="3:11" ht="12.75" customHeight="1" x14ac:dyDescent="0.2">
      <c r="C162" s="20"/>
      <c r="D162" s="20"/>
      <c r="E162" s="20"/>
      <c r="F162" s="20"/>
      <c r="G162" s="20"/>
      <c r="H162" s="20"/>
      <c r="I162" s="20"/>
      <c r="J162" s="20"/>
      <c r="K162" s="20"/>
    </row>
    <row r="163" spans="3:11" ht="12.75" customHeight="1" x14ac:dyDescent="0.2">
      <c r="C163" s="20"/>
      <c r="D163" s="20"/>
      <c r="E163" s="20"/>
      <c r="F163" s="20"/>
      <c r="G163" s="20"/>
      <c r="H163" s="20"/>
      <c r="I163" s="20"/>
      <c r="J163" s="20"/>
      <c r="K163" s="20"/>
    </row>
    <row r="164" spans="3:11" ht="12.75" customHeight="1" x14ac:dyDescent="0.2">
      <c r="C164" s="20"/>
      <c r="D164" s="20"/>
      <c r="E164" s="20"/>
      <c r="F164" s="20"/>
      <c r="G164" s="20"/>
      <c r="H164" s="20"/>
      <c r="I164" s="20"/>
      <c r="J164" s="20"/>
      <c r="K164" s="20"/>
    </row>
    <row r="165" spans="3:11" ht="12.75" customHeight="1" x14ac:dyDescent="0.2">
      <c r="C165" s="20"/>
      <c r="D165" s="20"/>
      <c r="E165" s="20"/>
      <c r="F165" s="20"/>
      <c r="G165" s="20"/>
      <c r="H165" s="20"/>
      <c r="I165" s="20"/>
      <c r="J165" s="20"/>
      <c r="K165" s="20"/>
    </row>
    <row r="166" spans="3:11" ht="12.75" customHeight="1" x14ac:dyDescent="0.2">
      <c r="C166" s="20"/>
      <c r="D166" s="20"/>
      <c r="E166" s="20"/>
      <c r="F166" s="20"/>
      <c r="G166" s="20"/>
      <c r="H166" s="20"/>
      <c r="I166" s="20"/>
      <c r="J166" s="20"/>
      <c r="K166" s="20"/>
    </row>
    <row r="167" spans="3:11" ht="12.75" customHeight="1" x14ac:dyDescent="0.2">
      <c r="C167" s="20"/>
      <c r="D167" s="20"/>
      <c r="E167" s="20"/>
      <c r="F167" s="20"/>
      <c r="G167" s="20"/>
      <c r="H167" s="20"/>
      <c r="I167" s="20"/>
      <c r="J167" s="20"/>
      <c r="K167" s="20"/>
    </row>
    <row r="168" spans="3:11" ht="12.75" customHeight="1" x14ac:dyDescent="0.2">
      <c r="C168" s="20"/>
      <c r="D168" s="20"/>
      <c r="E168" s="20"/>
      <c r="F168" s="20"/>
      <c r="G168" s="20"/>
      <c r="H168" s="20"/>
      <c r="I168" s="20"/>
      <c r="J168" s="20"/>
      <c r="K168" s="20"/>
    </row>
    <row r="169" spans="3:11" ht="12.75" customHeight="1" x14ac:dyDescent="0.2">
      <c r="C169" s="20"/>
      <c r="D169" s="20"/>
      <c r="E169" s="20"/>
      <c r="F169" s="20"/>
      <c r="G169" s="20"/>
      <c r="H169" s="20"/>
      <c r="I169" s="20"/>
      <c r="J169" s="20"/>
      <c r="K169" s="20"/>
    </row>
    <row r="170" spans="3:11" ht="12.75" customHeight="1" x14ac:dyDescent="0.2">
      <c r="C170" s="20"/>
      <c r="D170" s="20"/>
      <c r="E170" s="20"/>
      <c r="F170" s="20"/>
      <c r="G170" s="20"/>
      <c r="H170" s="20"/>
      <c r="I170" s="20"/>
      <c r="J170" s="20"/>
      <c r="K170" s="20"/>
    </row>
    <row r="171" spans="3:11" ht="12.75" customHeight="1" x14ac:dyDescent="0.2">
      <c r="C171" s="20"/>
      <c r="D171" s="20"/>
      <c r="E171" s="20"/>
      <c r="F171" s="20"/>
      <c r="G171" s="20"/>
      <c r="H171" s="20"/>
      <c r="I171" s="20"/>
      <c r="J171" s="20"/>
      <c r="K171" s="20"/>
    </row>
    <row r="172" spans="3:11" ht="12.75" customHeight="1" x14ac:dyDescent="0.2">
      <c r="C172" s="20"/>
      <c r="D172" s="20"/>
      <c r="E172" s="20"/>
      <c r="F172" s="20"/>
      <c r="G172" s="20"/>
      <c r="H172" s="20"/>
      <c r="I172" s="20"/>
      <c r="J172" s="20"/>
      <c r="K172" s="20"/>
    </row>
    <row r="173" spans="3:11" ht="12.75" customHeight="1" x14ac:dyDescent="0.2">
      <c r="C173" s="20"/>
      <c r="D173" s="20"/>
      <c r="E173" s="20"/>
      <c r="F173" s="20"/>
      <c r="G173" s="20"/>
      <c r="H173" s="20"/>
      <c r="I173" s="20"/>
      <c r="J173" s="20"/>
      <c r="K173" s="20"/>
    </row>
    <row r="174" spans="3:11" ht="12.75" customHeight="1" x14ac:dyDescent="0.2">
      <c r="C174" s="20"/>
      <c r="D174" s="20"/>
      <c r="E174" s="20"/>
      <c r="F174" s="20"/>
      <c r="G174" s="20"/>
      <c r="H174" s="20"/>
      <c r="I174" s="20"/>
      <c r="J174" s="20"/>
      <c r="K174" s="20"/>
    </row>
    <row r="175" spans="3:11" ht="12.75" customHeight="1" x14ac:dyDescent="0.2">
      <c r="C175" s="20"/>
      <c r="D175" s="20"/>
      <c r="E175" s="20"/>
      <c r="F175" s="20"/>
      <c r="G175" s="20"/>
      <c r="H175" s="20"/>
      <c r="I175" s="20"/>
      <c r="J175" s="20"/>
      <c r="K175" s="20"/>
    </row>
    <row r="176" spans="3:11" ht="12.75" customHeight="1" x14ac:dyDescent="0.2">
      <c r="C176" s="20"/>
      <c r="D176" s="20"/>
      <c r="E176" s="20"/>
      <c r="F176" s="20"/>
      <c r="G176" s="20"/>
      <c r="H176" s="20"/>
      <c r="I176" s="20"/>
      <c r="J176" s="20"/>
      <c r="K176" s="20"/>
    </row>
    <row r="177" spans="3:11" ht="12.75" customHeight="1" x14ac:dyDescent="0.2">
      <c r="C177" s="20"/>
      <c r="D177" s="20"/>
      <c r="E177" s="20"/>
      <c r="F177" s="20"/>
      <c r="G177" s="20"/>
      <c r="H177" s="20"/>
      <c r="I177" s="20"/>
      <c r="J177" s="20"/>
      <c r="K177" s="20"/>
    </row>
    <row r="178" spans="3:11" ht="12.75" customHeight="1" x14ac:dyDescent="0.2">
      <c r="C178" s="20"/>
      <c r="D178" s="20"/>
      <c r="E178" s="20"/>
      <c r="F178" s="20"/>
      <c r="G178" s="20"/>
      <c r="H178" s="20"/>
      <c r="I178" s="20"/>
      <c r="J178" s="20"/>
      <c r="K178" s="20"/>
    </row>
    <row r="179" spans="3:11" ht="12.75" customHeight="1" x14ac:dyDescent="0.2">
      <c r="C179" s="20"/>
      <c r="D179" s="20"/>
      <c r="E179" s="20"/>
      <c r="F179" s="20"/>
      <c r="G179" s="20"/>
      <c r="H179" s="20"/>
      <c r="I179" s="20"/>
      <c r="J179" s="20"/>
      <c r="K179" s="20"/>
    </row>
    <row r="180" spans="3:11" ht="12.75" customHeight="1" x14ac:dyDescent="0.2">
      <c r="C180" s="20"/>
      <c r="D180" s="20"/>
      <c r="E180" s="20"/>
      <c r="F180" s="20"/>
      <c r="G180" s="20"/>
      <c r="H180" s="20"/>
      <c r="I180" s="20"/>
      <c r="J180" s="20"/>
      <c r="K180" s="20"/>
    </row>
    <row r="181" spans="3:11" ht="12.75" customHeight="1" x14ac:dyDescent="0.2">
      <c r="C181" s="20"/>
      <c r="D181" s="20"/>
      <c r="E181" s="20"/>
      <c r="F181" s="20"/>
      <c r="G181" s="20"/>
      <c r="H181" s="20"/>
      <c r="I181" s="20"/>
      <c r="J181" s="20"/>
      <c r="K181" s="20"/>
    </row>
    <row r="182" spans="3:11" ht="12.75" customHeight="1" x14ac:dyDescent="0.2">
      <c r="C182" s="20"/>
      <c r="D182" s="20"/>
      <c r="E182" s="20"/>
      <c r="F182" s="20"/>
      <c r="G182" s="20"/>
      <c r="H182" s="20"/>
      <c r="I182" s="20"/>
      <c r="J182" s="20"/>
      <c r="K182" s="20"/>
    </row>
    <row r="183" spans="3:11" ht="12.75" customHeight="1" x14ac:dyDescent="0.2">
      <c r="C183" s="20"/>
      <c r="D183" s="20"/>
      <c r="E183" s="20"/>
      <c r="F183" s="20"/>
      <c r="G183" s="20"/>
      <c r="H183" s="20"/>
      <c r="I183" s="20"/>
      <c r="J183" s="20"/>
      <c r="K183" s="20"/>
    </row>
    <row r="184" spans="3:11" ht="12.75" customHeight="1" x14ac:dyDescent="0.2">
      <c r="C184" s="20"/>
      <c r="D184" s="20"/>
      <c r="E184" s="20"/>
      <c r="F184" s="20"/>
      <c r="G184" s="20"/>
      <c r="H184" s="20"/>
      <c r="I184" s="20"/>
      <c r="J184" s="20"/>
      <c r="K184" s="20"/>
    </row>
    <row r="185" spans="3:11" ht="12.75" customHeight="1" x14ac:dyDescent="0.2">
      <c r="C185" s="20"/>
      <c r="D185" s="20"/>
      <c r="E185" s="20"/>
      <c r="F185" s="20"/>
      <c r="G185" s="20"/>
      <c r="H185" s="20"/>
      <c r="I185" s="20"/>
      <c r="J185" s="20"/>
      <c r="K185" s="20"/>
    </row>
    <row r="186" spans="3:11" ht="12.75" customHeight="1" x14ac:dyDescent="0.2">
      <c r="C186" s="20"/>
      <c r="D186" s="20"/>
      <c r="E186" s="20"/>
      <c r="F186" s="20"/>
      <c r="G186" s="20"/>
      <c r="H186" s="20"/>
      <c r="I186" s="20"/>
      <c r="J186" s="20"/>
      <c r="K186" s="20"/>
    </row>
    <row r="187" spans="3:11" ht="12.75" customHeight="1" x14ac:dyDescent="0.2"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3:11" ht="12.75" customHeight="1" x14ac:dyDescent="0.2">
      <c r="C188" s="20"/>
      <c r="D188" s="20"/>
      <c r="E188" s="20"/>
      <c r="F188" s="20"/>
      <c r="G188" s="20"/>
      <c r="H188" s="20"/>
      <c r="I188" s="20"/>
      <c r="J188" s="20"/>
      <c r="K188" s="20"/>
    </row>
    <row r="189" spans="3:11" ht="12.75" customHeight="1" x14ac:dyDescent="0.2">
      <c r="C189" s="20"/>
      <c r="D189" s="20"/>
      <c r="E189" s="20"/>
      <c r="F189" s="20"/>
      <c r="G189" s="20"/>
      <c r="H189" s="20"/>
      <c r="I189" s="20"/>
      <c r="J189" s="20"/>
      <c r="K189" s="20"/>
    </row>
    <row r="190" spans="3:11" ht="12.75" customHeight="1" x14ac:dyDescent="0.2">
      <c r="C190" s="20"/>
      <c r="D190" s="20"/>
      <c r="E190" s="20"/>
      <c r="F190" s="20"/>
      <c r="G190" s="20"/>
      <c r="H190" s="20"/>
      <c r="I190" s="20"/>
      <c r="J190" s="20"/>
      <c r="K190" s="20"/>
    </row>
    <row r="191" spans="3:11" ht="12.75" customHeight="1" x14ac:dyDescent="0.2"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3:11" ht="12.75" customHeight="1" x14ac:dyDescent="0.2"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3:11" ht="12.75" customHeight="1" x14ac:dyDescent="0.2"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3:11" ht="12.75" customHeight="1" x14ac:dyDescent="0.2">
      <c r="C194" s="20"/>
      <c r="D194" s="20"/>
      <c r="E194" s="20"/>
      <c r="F194" s="20"/>
      <c r="G194" s="20"/>
      <c r="H194" s="20"/>
      <c r="I194" s="20"/>
      <c r="J194" s="20"/>
      <c r="K194" s="20"/>
    </row>
    <row r="195" spans="3:11" ht="12.75" customHeight="1" x14ac:dyDescent="0.2"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3:11" ht="12.75" customHeight="1" x14ac:dyDescent="0.2"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3:11" ht="12.75" customHeight="1" x14ac:dyDescent="0.2">
      <c r="C197" s="20"/>
      <c r="D197" s="20"/>
      <c r="E197" s="20"/>
      <c r="F197" s="20"/>
      <c r="G197" s="20"/>
      <c r="H197" s="20"/>
      <c r="I197" s="20"/>
      <c r="J197" s="20"/>
      <c r="K197" s="20"/>
    </row>
    <row r="198" spans="3:11" ht="12.75" customHeight="1" x14ac:dyDescent="0.2">
      <c r="C198" s="20"/>
      <c r="D198" s="20"/>
      <c r="E198" s="20"/>
      <c r="F198" s="20"/>
      <c r="G198" s="20"/>
      <c r="H198" s="20"/>
      <c r="I198" s="20"/>
      <c r="J198" s="20"/>
      <c r="K198" s="20"/>
    </row>
    <row r="199" spans="3:11" ht="12.75" customHeight="1" x14ac:dyDescent="0.2">
      <c r="C199" s="20"/>
      <c r="D199" s="20"/>
      <c r="E199" s="20"/>
      <c r="F199" s="20"/>
      <c r="G199" s="20"/>
      <c r="H199" s="20"/>
      <c r="I199" s="20"/>
      <c r="J199" s="20"/>
      <c r="K199" s="20"/>
    </row>
    <row r="200" spans="3:11" ht="12.75" customHeight="1" x14ac:dyDescent="0.2">
      <c r="C200" s="20"/>
      <c r="D200" s="20"/>
      <c r="E200" s="20"/>
      <c r="F200" s="20"/>
      <c r="G200" s="20"/>
      <c r="H200" s="20"/>
      <c r="I200" s="20"/>
      <c r="J200" s="20"/>
      <c r="K200" s="20"/>
    </row>
    <row r="201" spans="3:11" ht="12.75" customHeight="1" x14ac:dyDescent="0.2">
      <c r="C201" s="20"/>
      <c r="D201" s="20"/>
      <c r="E201" s="20"/>
      <c r="F201" s="20"/>
      <c r="G201" s="20"/>
      <c r="H201" s="20"/>
      <c r="I201" s="20"/>
      <c r="J201" s="20"/>
      <c r="K201" s="20"/>
    </row>
    <row r="202" spans="3:11" ht="12.75" customHeight="1" x14ac:dyDescent="0.2">
      <c r="C202" s="20"/>
      <c r="D202" s="20"/>
      <c r="E202" s="20"/>
      <c r="F202" s="20"/>
      <c r="G202" s="20"/>
      <c r="H202" s="20"/>
      <c r="I202" s="20"/>
      <c r="J202" s="20"/>
      <c r="K202" s="20"/>
    </row>
    <row r="203" spans="3:11" ht="12.75" customHeight="1" x14ac:dyDescent="0.2">
      <c r="C203" s="20"/>
      <c r="D203" s="20"/>
      <c r="E203" s="20"/>
      <c r="F203" s="20"/>
      <c r="G203" s="20"/>
      <c r="H203" s="20"/>
      <c r="I203" s="20"/>
      <c r="J203" s="20"/>
      <c r="K203" s="20"/>
    </row>
    <row r="204" spans="3:11" ht="12.75" customHeight="1" x14ac:dyDescent="0.2">
      <c r="C204" s="20"/>
      <c r="D204" s="20"/>
      <c r="E204" s="20"/>
      <c r="F204" s="20"/>
      <c r="G204" s="20"/>
      <c r="H204" s="20"/>
      <c r="I204" s="20"/>
      <c r="J204" s="20"/>
      <c r="K204" s="20"/>
    </row>
    <row r="205" spans="3:11" ht="12.75" customHeight="1" x14ac:dyDescent="0.2">
      <c r="C205" s="20"/>
      <c r="D205" s="20"/>
      <c r="E205" s="20"/>
      <c r="F205" s="20"/>
      <c r="G205" s="20"/>
      <c r="H205" s="20"/>
      <c r="I205" s="20"/>
      <c r="J205" s="20"/>
      <c r="K205" s="20"/>
    </row>
    <row r="206" spans="3:11" ht="12.75" customHeight="1" x14ac:dyDescent="0.2">
      <c r="C206" s="20"/>
      <c r="D206" s="20"/>
      <c r="E206" s="20"/>
      <c r="F206" s="20"/>
      <c r="G206" s="20"/>
      <c r="H206" s="20"/>
      <c r="I206" s="20"/>
      <c r="J206" s="20"/>
      <c r="K206" s="20"/>
    </row>
    <row r="207" spans="3:11" ht="12.75" customHeight="1" x14ac:dyDescent="0.2"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3:11" ht="12.75" customHeight="1" x14ac:dyDescent="0.2">
      <c r="C208" s="20"/>
      <c r="D208" s="20"/>
      <c r="E208" s="20"/>
      <c r="F208" s="20"/>
      <c r="G208" s="20"/>
      <c r="H208" s="20"/>
      <c r="I208" s="20"/>
      <c r="J208" s="20"/>
      <c r="K208" s="20"/>
    </row>
    <row r="209" spans="3:11" ht="12.75" customHeight="1" x14ac:dyDescent="0.2">
      <c r="C209" s="20"/>
      <c r="D209" s="20"/>
      <c r="E209" s="20"/>
      <c r="F209" s="20"/>
      <c r="G209" s="20"/>
      <c r="H209" s="20"/>
      <c r="I209" s="20"/>
      <c r="J209" s="20"/>
      <c r="K209" s="20"/>
    </row>
    <row r="210" spans="3:11" ht="12.75" customHeight="1" x14ac:dyDescent="0.2"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3:11" ht="12.75" customHeight="1" x14ac:dyDescent="0.2">
      <c r="C211" s="20"/>
      <c r="D211" s="20"/>
      <c r="E211" s="20"/>
      <c r="F211" s="20"/>
      <c r="G211" s="20"/>
      <c r="H211" s="20"/>
      <c r="I211" s="20"/>
      <c r="J211" s="20"/>
      <c r="K211" s="20"/>
    </row>
    <row r="212" spans="3:11" ht="12.75" customHeight="1" x14ac:dyDescent="0.2"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3:11" ht="12.75" customHeight="1" x14ac:dyDescent="0.2"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3:11" ht="12.75" customHeight="1" x14ac:dyDescent="0.2">
      <c r="C214" s="20"/>
      <c r="D214" s="20"/>
      <c r="E214" s="20"/>
      <c r="F214" s="20"/>
      <c r="G214" s="20"/>
      <c r="H214" s="20"/>
      <c r="I214" s="20"/>
      <c r="J214" s="20"/>
      <c r="K214" s="20"/>
    </row>
    <row r="215" spans="3:11" ht="12.75" customHeight="1" x14ac:dyDescent="0.2">
      <c r="C215" s="20"/>
      <c r="D215" s="20"/>
      <c r="E215" s="20"/>
      <c r="F215" s="20"/>
      <c r="G215" s="20"/>
      <c r="H215" s="20"/>
      <c r="I215" s="20"/>
      <c r="J215" s="20"/>
      <c r="K215" s="20"/>
    </row>
    <row r="216" spans="3:11" ht="12.75" customHeight="1" x14ac:dyDescent="0.2">
      <c r="C216" s="20"/>
      <c r="D216" s="20"/>
      <c r="E216" s="20"/>
      <c r="F216" s="20"/>
      <c r="G216" s="20"/>
      <c r="H216" s="20"/>
      <c r="I216" s="20"/>
      <c r="J216" s="20"/>
      <c r="K216" s="20"/>
    </row>
    <row r="217" spans="3:11" ht="12.75" customHeight="1" x14ac:dyDescent="0.2">
      <c r="C217" s="20"/>
      <c r="D217" s="20"/>
      <c r="E217" s="20"/>
      <c r="F217" s="20"/>
      <c r="G217" s="20"/>
      <c r="H217" s="20"/>
      <c r="I217" s="20"/>
      <c r="J217" s="20"/>
      <c r="K217" s="20"/>
    </row>
    <row r="218" spans="3:11" ht="12.75" customHeight="1" x14ac:dyDescent="0.2">
      <c r="C218" s="20"/>
      <c r="D218" s="20"/>
      <c r="E218" s="20"/>
      <c r="F218" s="20"/>
      <c r="G218" s="20"/>
      <c r="H218" s="20"/>
      <c r="I218" s="20"/>
      <c r="J218" s="20"/>
      <c r="K218" s="20"/>
    </row>
    <row r="219" spans="3:11" ht="12.75" customHeight="1" x14ac:dyDescent="0.2">
      <c r="C219" s="20"/>
      <c r="D219" s="20"/>
      <c r="E219" s="20"/>
      <c r="F219" s="20"/>
      <c r="G219" s="20"/>
      <c r="H219" s="20"/>
      <c r="I219" s="20"/>
      <c r="J219" s="20"/>
      <c r="K219" s="20"/>
    </row>
    <row r="220" spans="3:11" ht="12.75" customHeight="1" x14ac:dyDescent="0.2">
      <c r="C220" s="20"/>
      <c r="D220" s="20"/>
      <c r="E220" s="20"/>
      <c r="F220" s="20"/>
      <c r="G220" s="20"/>
      <c r="H220" s="20"/>
      <c r="I220" s="20"/>
      <c r="J220" s="20"/>
      <c r="K220" s="20"/>
    </row>
    <row r="221" spans="3:11" ht="12.75" customHeight="1" x14ac:dyDescent="0.2"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3:11" ht="12.75" customHeight="1" x14ac:dyDescent="0.2">
      <c r="C222" s="20"/>
      <c r="D222" s="20"/>
      <c r="E222" s="20"/>
      <c r="F222" s="20"/>
      <c r="G222" s="20"/>
      <c r="H222" s="20"/>
      <c r="I222" s="20"/>
      <c r="J222" s="20"/>
      <c r="K222" s="20"/>
    </row>
    <row r="223" spans="3:11" ht="12.75" customHeight="1" x14ac:dyDescent="0.2">
      <c r="C223" s="20"/>
      <c r="D223" s="20"/>
      <c r="E223" s="20"/>
      <c r="F223" s="20"/>
      <c r="G223" s="20"/>
      <c r="H223" s="20"/>
      <c r="I223" s="20"/>
      <c r="J223" s="20"/>
      <c r="K223" s="20"/>
    </row>
    <row r="224" spans="3:11" ht="12.75" customHeight="1" x14ac:dyDescent="0.2">
      <c r="C224" s="20"/>
      <c r="D224" s="20"/>
      <c r="E224" s="20"/>
      <c r="F224" s="20"/>
      <c r="G224" s="20"/>
      <c r="H224" s="20"/>
      <c r="I224" s="20"/>
      <c r="J224" s="20"/>
      <c r="K224" s="20"/>
    </row>
    <row r="225" spans="3:11" ht="12.75" customHeight="1" x14ac:dyDescent="0.2">
      <c r="C225" s="20"/>
      <c r="D225" s="20"/>
      <c r="E225" s="20"/>
      <c r="F225" s="20"/>
      <c r="G225" s="20"/>
      <c r="H225" s="20"/>
      <c r="I225" s="20"/>
      <c r="J225" s="20"/>
      <c r="K225" s="20"/>
    </row>
    <row r="226" spans="3:11" ht="12.75" customHeight="1" x14ac:dyDescent="0.2"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3:11" ht="12.75" customHeight="1" x14ac:dyDescent="0.2">
      <c r="C227" s="20"/>
      <c r="D227" s="20"/>
      <c r="E227" s="20"/>
      <c r="F227" s="20"/>
      <c r="G227" s="20"/>
      <c r="H227" s="20"/>
      <c r="I227" s="20"/>
      <c r="J227" s="20"/>
      <c r="K227" s="20"/>
    </row>
    <row r="228" spans="3:11" ht="12.75" customHeight="1" x14ac:dyDescent="0.2">
      <c r="C228" s="20"/>
      <c r="D228" s="20"/>
      <c r="E228" s="20"/>
      <c r="F228" s="20"/>
      <c r="G228" s="20"/>
      <c r="H228" s="20"/>
      <c r="I228" s="20"/>
      <c r="J228" s="20"/>
      <c r="K228" s="20"/>
    </row>
    <row r="229" spans="3:11" ht="12.75" customHeight="1" x14ac:dyDescent="0.2">
      <c r="C229" s="20"/>
      <c r="D229" s="20"/>
      <c r="E229" s="20"/>
      <c r="F229" s="20"/>
      <c r="G229" s="20"/>
      <c r="H229" s="20"/>
      <c r="I229" s="20"/>
      <c r="J229" s="20"/>
      <c r="K229" s="20"/>
    </row>
    <row r="230" spans="3:11" ht="12.75" customHeight="1" x14ac:dyDescent="0.2">
      <c r="C230" s="20"/>
      <c r="D230" s="20"/>
      <c r="E230" s="20"/>
      <c r="F230" s="20"/>
      <c r="G230" s="20"/>
      <c r="H230" s="20"/>
      <c r="I230" s="20"/>
      <c r="J230" s="20"/>
      <c r="K230" s="20"/>
    </row>
    <row r="231" spans="3:11" ht="12.75" customHeight="1" x14ac:dyDescent="0.2">
      <c r="C231" s="20"/>
      <c r="D231" s="20"/>
      <c r="E231" s="20"/>
      <c r="F231" s="20"/>
      <c r="G231" s="20"/>
      <c r="H231" s="20"/>
      <c r="I231" s="20"/>
      <c r="J231" s="20"/>
      <c r="K231" s="20"/>
    </row>
    <row r="232" spans="3:11" ht="12.75" customHeight="1" x14ac:dyDescent="0.2">
      <c r="C232" s="20"/>
      <c r="D232" s="20"/>
      <c r="E232" s="20"/>
      <c r="F232" s="20"/>
      <c r="G232" s="20"/>
      <c r="H232" s="20"/>
      <c r="I232" s="20"/>
      <c r="J232" s="20"/>
      <c r="K232" s="20"/>
    </row>
    <row r="233" spans="3:11" ht="12.75" customHeight="1" x14ac:dyDescent="0.2">
      <c r="C233" s="20"/>
      <c r="D233" s="20"/>
      <c r="E233" s="20"/>
      <c r="F233" s="20"/>
      <c r="G233" s="20"/>
      <c r="H233" s="20"/>
      <c r="I233" s="20"/>
      <c r="J233" s="20"/>
      <c r="K233" s="20"/>
    </row>
    <row r="234" spans="3:11" ht="12.75" customHeight="1" x14ac:dyDescent="0.2">
      <c r="C234" s="20"/>
      <c r="D234" s="20"/>
      <c r="E234" s="20"/>
      <c r="F234" s="20"/>
      <c r="G234" s="20"/>
      <c r="H234" s="20"/>
      <c r="I234" s="20"/>
      <c r="J234" s="20"/>
      <c r="K234" s="20"/>
    </row>
    <row r="235" spans="3:11" ht="12.75" customHeight="1" x14ac:dyDescent="0.2">
      <c r="C235" s="20"/>
      <c r="D235" s="20"/>
      <c r="E235" s="20"/>
      <c r="F235" s="20"/>
      <c r="G235" s="20"/>
      <c r="H235" s="20"/>
      <c r="I235" s="20"/>
      <c r="J235" s="20"/>
      <c r="K235" s="20"/>
    </row>
    <row r="236" spans="3:11" ht="12.75" customHeight="1" x14ac:dyDescent="0.2">
      <c r="C236" s="20"/>
      <c r="D236" s="20"/>
      <c r="E236" s="20"/>
      <c r="F236" s="20"/>
      <c r="G236" s="20"/>
      <c r="H236" s="20"/>
      <c r="I236" s="20"/>
      <c r="J236" s="20"/>
      <c r="K236" s="20"/>
    </row>
    <row r="237" spans="3:11" ht="12.75" customHeight="1" x14ac:dyDescent="0.2">
      <c r="C237" s="20"/>
      <c r="D237" s="20"/>
      <c r="E237" s="20"/>
      <c r="F237" s="20"/>
      <c r="G237" s="20"/>
      <c r="H237" s="20"/>
      <c r="I237" s="20"/>
      <c r="J237" s="20"/>
      <c r="K237" s="20"/>
    </row>
  </sheetData>
  <mergeCells count="5">
    <mergeCell ref="A7:A8"/>
    <mergeCell ref="B5:Q5"/>
    <mergeCell ref="M2:Q2"/>
    <mergeCell ref="M3:Q3"/>
    <mergeCell ref="M4:Q4"/>
  </mergeCells>
  <phoneticPr fontId="2" type="noConversion"/>
  <conditionalFormatting sqref="C10:C11 B124 B126:B127 B130:B142 B122 C117:L119 B116:L116 C13:L13 B14:L15 C16:L33 C35:L55 B57:L61 B93:L114 B81:L83 B143:L155 C135:L142 C121:G134 I121:L134 C85:L89 C90:G90 I90:L90">
    <cfRule type="cellIs" dxfId="46" priority="88" operator="equal">
      <formula>0</formula>
    </cfRule>
  </conditionalFormatting>
  <conditionalFormatting sqref="C63:C80">
    <cfRule type="cellIs" dxfId="45" priority="85" operator="equal">
      <formula>0</formula>
    </cfRule>
  </conditionalFormatting>
  <conditionalFormatting sqref="B89:B90">
    <cfRule type="cellIs" dxfId="44" priority="84" operator="equal">
      <formula>0</formula>
    </cfRule>
  </conditionalFormatting>
  <conditionalFormatting sqref="B88">
    <cfRule type="cellIs" dxfId="43" priority="81" operator="equal">
      <formula>0</formula>
    </cfRule>
  </conditionalFormatting>
  <conditionalFormatting sqref="B117:B119">
    <cfRule type="cellIs" dxfId="42" priority="80" operator="equal">
      <formula>0</formula>
    </cfRule>
  </conditionalFormatting>
  <conditionalFormatting sqref="B121">
    <cfRule type="cellIs" dxfId="41" priority="79" operator="equal">
      <formula>0</formula>
    </cfRule>
  </conditionalFormatting>
  <conditionalFormatting sqref="N133:Q134 N116:Q119 N138:Q155 N122:Q129">
    <cfRule type="cellIs" dxfId="40" priority="78" operator="equal">
      <formula>0</formula>
    </cfRule>
  </conditionalFormatting>
  <conditionalFormatting sqref="N13:Q33">
    <cfRule type="cellIs" dxfId="39" priority="77" operator="equal">
      <formula>0</formula>
    </cfRule>
  </conditionalFormatting>
  <conditionalFormatting sqref="N35:Q55">
    <cfRule type="cellIs" dxfId="38" priority="76" operator="equal">
      <formula>0</formula>
    </cfRule>
  </conditionalFormatting>
  <conditionalFormatting sqref="N57:Q61 N85:Q90">
    <cfRule type="cellIs" dxfId="37" priority="75" operator="equal">
      <formula>0</formula>
    </cfRule>
  </conditionalFormatting>
  <conditionalFormatting sqref="N93:Q114">
    <cfRule type="cellIs" dxfId="36" priority="74" operator="equal">
      <formula>0</formula>
    </cfRule>
  </conditionalFormatting>
  <conditionalFormatting sqref="N130:Q132 N135:Q137">
    <cfRule type="cellIs" dxfId="35" priority="73" operator="equal">
      <formula>0</formula>
    </cfRule>
  </conditionalFormatting>
  <conditionalFormatting sqref="B16:B33">
    <cfRule type="cellIs" dxfId="34" priority="25" operator="equal">
      <formula>0</formula>
    </cfRule>
  </conditionalFormatting>
  <conditionalFormatting sqref="B37">
    <cfRule type="cellIs" dxfId="33" priority="24" operator="equal">
      <formula>0</formula>
    </cfRule>
  </conditionalFormatting>
  <conditionalFormatting sqref="B38:B55">
    <cfRule type="cellIs" dxfId="32" priority="26" operator="equal">
      <formula>0</formula>
    </cfRule>
  </conditionalFormatting>
  <conditionalFormatting sqref="N81:Q83">
    <cfRule type="cellIs" dxfId="31" priority="22" operator="equal">
      <formula>0</formula>
    </cfRule>
  </conditionalFormatting>
  <conditionalFormatting sqref="M81:M83">
    <cfRule type="cellIs" dxfId="30" priority="21" operator="equal">
      <formula>0</formula>
    </cfRule>
  </conditionalFormatting>
  <conditionalFormatting sqref="R81:R83">
    <cfRule type="cellIs" dxfId="29" priority="20" operator="equal">
      <formula>0</formula>
    </cfRule>
  </conditionalFormatting>
  <conditionalFormatting sqref="R57:R61 R85:R90">
    <cfRule type="cellIs" dxfId="28" priority="35" operator="equal">
      <formula>0</formula>
    </cfRule>
  </conditionalFormatting>
  <conditionalFormatting sqref="R93:R114">
    <cfRule type="cellIs" dxfId="27" priority="34" operator="equal">
      <formula>0</formula>
    </cfRule>
  </conditionalFormatting>
  <conditionalFormatting sqref="R130:R132 R135:R137">
    <cfRule type="cellIs" dxfId="26" priority="33" operator="equal">
      <formula>0</formula>
    </cfRule>
  </conditionalFormatting>
  <conditionalFormatting sqref="R133:R134 R116:R119 R138:R155 R122:R129">
    <cfRule type="cellIs" dxfId="25" priority="38" operator="equal">
      <formula>0</formula>
    </cfRule>
  </conditionalFormatting>
  <conditionalFormatting sqref="R13:R33">
    <cfRule type="cellIs" dxfId="24" priority="37" operator="equal">
      <formula>0</formula>
    </cfRule>
  </conditionalFormatting>
  <conditionalFormatting sqref="R35:R55">
    <cfRule type="cellIs" dxfId="23" priority="36" operator="equal">
      <formula>0</formula>
    </cfRule>
  </conditionalFormatting>
  <conditionalFormatting sqref="M57:M61 M85:M90">
    <cfRule type="cellIs" dxfId="22" priority="41" operator="equal">
      <formula>0</formula>
    </cfRule>
  </conditionalFormatting>
  <conditionalFormatting sqref="M93:M114">
    <cfRule type="cellIs" dxfId="21" priority="40" operator="equal">
      <formula>0</formula>
    </cfRule>
  </conditionalFormatting>
  <conditionalFormatting sqref="M135:M137">
    <cfRule type="cellIs" dxfId="20" priority="39" operator="equal">
      <formula>0</formula>
    </cfRule>
  </conditionalFormatting>
  <conditionalFormatting sqref="M116:M119 M138:M155">
    <cfRule type="cellIs" dxfId="19" priority="44" operator="equal">
      <formula>0</formula>
    </cfRule>
  </conditionalFormatting>
  <conditionalFormatting sqref="M13:M33">
    <cfRule type="cellIs" dxfId="18" priority="43" operator="equal">
      <formula>0</formula>
    </cfRule>
  </conditionalFormatting>
  <conditionalFormatting sqref="M35:M55">
    <cfRule type="cellIs" dxfId="17" priority="42" operator="equal">
      <formula>0</formula>
    </cfRule>
  </conditionalFormatting>
  <conditionalFormatting sqref="B36">
    <cfRule type="cellIs" dxfId="16" priority="19" operator="equal">
      <formula>0</formula>
    </cfRule>
  </conditionalFormatting>
  <conditionalFormatting sqref="B63:B80">
    <cfRule type="cellIs" dxfId="15" priority="18" operator="equal">
      <formula>0</formula>
    </cfRule>
  </conditionalFormatting>
  <conditionalFormatting sqref="D63:L80">
    <cfRule type="cellIs" dxfId="14" priority="17" operator="equal">
      <formula>0</formula>
    </cfRule>
  </conditionalFormatting>
  <conditionalFormatting sqref="N63:Q80">
    <cfRule type="cellIs" dxfId="13" priority="16" operator="equal">
      <formula>0</formula>
    </cfRule>
  </conditionalFormatting>
  <conditionalFormatting sqref="R63:R80">
    <cfRule type="cellIs" dxfId="12" priority="14" operator="equal">
      <formula>0</formula>
    </cfRule>
  </conditionalFormatting>
  <conditionalFormatting sqref="M63:M80">
    <cfRule type="cellIs" dxfId="11" priority="15" operator="equal">
      <formula>0</formula>
    </cfRule>
  </conditionalFormatting>
  <conditionalFormatting sqref="B153:B154">
    <cfRule type="cellIs" dxfId="10" priority="13" operator="equal">
      <formula>0</formula>
    </cfRule>
  </conditionalFormatting>
  <conditionalFormatting sqref="C120:L120">
    <cfRule type="cellIs" dxfId="9" priority="12" operator="equal">
      <formula>0</formula>
    </cfRule>
  </conditionalFormatting>
  <conditionalFormatting sqref="B120">
    <cfRule type="cellIs" dxfId="8" priority="11" operator="equal">
      <formula>0</formula>
    </cfRule>
  </conditionalFormatting>
  <conditionalFormatting sqref="M120">
    <cfRule type="cellIs" dxfId="7" priority="9" operator="equal">
      <formula>0</formula>
    </cfRule>
  </conditionalFormatting>
  <conditionalFormatting sqref="H121:H134">
    <cfRule type="cellIs" dxfId="6" priority="7" operator="equal">
      <formula>0</formula>
    </cfRule>
  </conditionalFormatting>
  <conditionalFormatting sqref="M121:M134">
    <cfRule type="cellIs" dxfId="5" priority="6" operator="equal">
      <formula>0</formula>
    </cfRule>
  </conditionalFormatting>
  <conditionalFormatting sqref="N121:Q121">
    <cfRule type="cellIs" dxfId="4" priority="5" operator="equal">
      <formula>0</formula>
    </cfRule>
  </conditionalFormatting>
  <conditionalFormatting sqref="N120:Q120">
    <cfRule type="cellIs" dxfId="3" priority="4" operator="equal">
      <formula>0</formula>
    </cfRule>
  </conditionalFormatting>
  <conditionalFormatting sqref="R120">
    <cfRule type="cellIs" dxfId="2" priority="3" operator="equal">
      <formula>0</formula>
    </cfRule>
  </conditionalFormatting>
  <conditionalFormatting sqref="R121">
    <cfRule type="cellIs" dxfId="1" priority="2" operator="equal">
      <formula>0</formula>
    </cfRule>
  </conditionalFormatting>
  <conditionalFormatting sqref="H90">
    <cfRule type="cellIs" dxfId="0" priority="1" operator="equal">
      <formula>0</formula>
    </cfRule>
  </conditionalFormatting>
  <printOptions horizontalCentered="1"/>
  <pageMargins left="0.43307086614173229" right="0.15748031496062992" top="0.47" bottom="0.19685039370078741" header="0.15748031496062992" footer="0.15748031496062992"/>
  <pageSetup paperSize="8" scale="6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45424DBB3A74D4DA36831859BD8D065" ma:contentTypeVersion="1" ma:contentTypeDescription="Kurkite naują dokumentą." ma:contentTypeScope="" ma:versionID="770ed0a2891179266b68de706abe81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e7ce459ffbfdbf6e0cb0721972bfd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hidden="true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EACB12-4D4F-4D4C-A98B-99FF02025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2311FD-603A-431E-8358-FB88AC246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6DEA1-D488-4E35-92DB-6FBA3F912955}">
  <ds:schemaRefs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Planas 28 pr.</vt:lpstr>
      <vt:lpstr>'Planas 28 pr.'!Print_Area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Geriam.vandens tiekim. ir nuotekų tvark.kainų sk.metodika</dc:title>
  <dc:subject>Kainų skaičiavimas taikant lygin.analizę</dc:subject>
  <dc:creator>VĮ Vandentvarkos institutas</dc:creator>
  <cp:keywords>Metodika 01</cp:keywords>
  <cp:lastModifiedBy>user</cp:lastModifiedBy>
  <cp:lastPrinted>2016-10-05T10:52:42Z</cp:lastPrinted>
  <dcterms:created xsi:type="dcterms:W3CDTF">2007-01-15T12:40:33Z</dcterms:created>
  <dcterms:modified xsi:type="dcterms:W3CDTF">2016-10-10T13:02:18Z</dcterms:modified>
  <cp:category>2008 02 12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0x010100A45424DBB3A74D4DA36831859BD8D065</vt:lpwstr>
  </property>
</Properties>
</file>