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60" windowWidth="2370" windowHeight="1125"/>
  </bookViews>
  <sheets>
    <sheet name="2017-2019" sheetId="8" r:id="rId1"/>
  </sheets>
  <calcPr calcId="162913"/>
</workbook>
</file>

<file path=xl/calcChain.xml><?xml version="1.0" encoding="utf-8"?>
<calcChain xmlns="http://schemas.openxmlformats.org/spreadsheetml/2006/main">
  <c r="Q33" i="8" l="1"/>
  <c r="S23" i="8"/>
  <c r="S24" i="8"/>
  <c r="S25" i="8"/>
  <c r="R23" i="8"/>
  <c r="R24" i="8"/>
  <c r="R25" i="8"/>
  <c r="Q23" i="8"/>
  <c r="Q24" i="8"/>
  <c r="Q25" i="8"/>
  <c r="N31" i="8"/>
  <c r="M31" i="8"/>
  <c r="R31" i="8" s="1"/>
  <c r="L31" i="8"/>
  <c r="S31" i="8"/>
  <c r="Q43" i="8"/>
  <c r="R43" i="8"/>
  <c r="S43" i="8"/>
  <c r="S13" i="8"/>
  <c r="R13" i="8"/>
  <c r="Q13" i="8"/>
  <c r="R29" i="8"/>
  <c r="S29" i="8"/>
  <c r="Q29" i="8"/>
  <c r="Q45" i="8"/>
  <c r="R45" i="8"/>
  <c r="S45" i="8"/>
  <c r="F67" i="8"/>
  <c r="F35" i="8" s="1"/>
  <c r="C67" i="8"/>
  <c r="Q67" i="8" s="1"/>
  <c r="Q59" i="8" s="1"/>
  <c r="F61" i="8"/>
  <c r="F31" i="8" s="1"/>
  <c r="C61" i="8"/>
  <c r="C59" i="8" s="1"/>
  <c r="C31" i="8"/>
  <c r="R61" i="8"/>
  <c r="S61" i="8"/>
  <c r="R66" i="8"/>
  <c r="S66" i="8"/>
  <c r="Q66" i="8"/>
  <c r="Q18" i="8"/>
  <c r="R18" i="8"/>
  <c r="S18" i="8"/>
  <c r="Q19" i="8"/>
  <c r="R19" i="8"/>
  <c r="S19" i="8"/>
  <c r="Q28" i="8"/>
  <c r="R28" i="8"/>
  <c r="S28" i="8"/>
  <c r="Q36" i="8"/>
  <c r="R36" i="8"/>
  <c r="S36" i="8"/>
  <c r="Q37" i="8"/>
  <c r="R37" i="8"/>
  <c r="S37" i="8"/>
  <c r="Q38" i="8"/>
  <c r="R38" i="8"/>
  <c r="S38" i="8"/>
  <c r="Q39" i="8"/>
  <c r="R39" i="8"/>
  <c r="S39" i="8"/>
  <c r="Q40" i="8"/>
  <c r="R40" i="8"/>
  <c r="S40" i="8"/>
  <c r="Q41" i="8"/>
  <c r="R41" i="8"/>
  <c r="S41" i="8"/>
  <c r="Q42" i="8"/>
  <c r="R42" i="8"/>
  <c r="S42" i="8"/>
  <c r="R75" i="8"/>
  <c r="S75" i="8"/>
  <c r="R76" i="8"/>
  <c r="S76" i="8"/>
  <c r="R77" i="8"/>
  <c r="S77" i="8"/>
  <c r="R78" i="8"/>
  <c r="S78" i="8"/>
  <c r="R79" i="8"/>
  <c r="S79" i="8"/>
  <c r="R80" i="8"/>
  <c r="S80" i="8"/>
  <c r="R81" i="8"/>
  <c r="S81" i="8"/>
  <c r="R82" i="8"/>
  <c r="S82" i="8"/>
  <c r="R83" i="8"/>
  <c r="S83" i="8"/>
  <c r="R84" i="8"/>
  <c r="S84" i="8"/>
  <c r="R85" i="8"/>
  <c r="S85" i="8"/>
  <c r="R86" i="8"/>
  <c r="S86" i="8"/>
  <c r="Q71" i="8"/>
  <c r="R71" i="8"/>
  <c r="S71" i="8"/>
  <c r="S67" i="8"/>
  <c r="Q75" i="8"/>
  <c r="Q76" i="8"/>
  <c r="Q77" i="8"/>
  <c r="Q78" i="8"/>
  <c r="Q79" i="8"/>
  <c r="Q80" i="8"/>
  <c r="Q81" i="8"/>
  <c r="Q82" i="8"/>
  <c r="Q83" i="8"/>
  <c r="Q84" i="8"/>
  <c r="Q85" i="8"/>
  <c r="Q86" i="8"/>
  <c r="E59" i="8"/>
  <c r="G59" i="8"/>
  <c r="H59" i="8"/>
  <c r="I59" i="8"/>
  <c r="J59" i="8"/>
  <c r="K59" i="8"/>
  <c r="L59" i="8"/>
  <c r="M59" i="8"/>
  <c r="N59" i="8"/>
  <c r="D59" i="8"/>
  <c r="D52" i="8"/>
  <c r="R52" i="8" s="1"/>
  <c r="E52" i="8"/>
  <c r="S52" i="8" s="1"/>
  <c r="S12" i="8" s="1"/>
  <c r="F52" i="8"/>
  <c r="G52" i="8"/>
  <c r="H52" i="8"/>
  <c r="I52" i="8"/>
  <c r="Q52" i="8" s="1"/>
  <c r="J52" i="8"/>
  <c r="K52" i="8"/>
  <c r="L52" i="8"/>
  <c r="M52" i="8"/>
  <c r="N52" i="8"/>
  <c r="C52" i="8"/>
  <c r="E14" i="8"/>
  <c r="E12" i="8" s="1"/>
  <c r="J14" i="8"/>
  <c r="K14" i="8"/>
  <c r="L14" i="8"/>
  <c r="M14" i="8"/>
  <c r="N14" i="8"/>
  <c r="I14" i="8"/>
  <c r="G16" i="8"/>
  <c r="R16" i="8" s="1"/>
  <c r="R14" i="8" s="1"/>
  <c r="G14" i="8"/>
  <c r="G12" i="8" s="1"/>
  <c r="H16" i="8"/>
  <c r="H14" i="8" s="1"/>
  <c r="H12" i="8" s="1"/>
  <c r="F16" i="8"/>
  <c r="F14" i="8"/>
  <c r="L35" i="8"/>
  <c r="L30" i="8"/>
  <c r="M35" i="8"/>
  <c r="M30" i="8" s="1"/>
  <c r="N35" i="8"/>
  <c r="N30" i="8"/>
  <c r="E30" i="8"/>
  <c r="G32" i="8"/>
  <c r="F32" i="8"/>
  <c r="D14" i="8"/>
  <c r="D12" i="8" s="1"/>
  <c r="Q61" i="8"/>
  <c r="Q62" i="8"/>
  <c r="R62" i="8"/>
  <c r="S62" i="8"/>
  <c r="Q63" i="8"/>
  <c r="R63" i="8"/>
  <c r="R59" i="8" s="1"/>
  <c r="R89" i="8" s="1"/>
  <c r="S63" i="8"/>
  <c r="Q64" i="8"/>
  <c r="R64" i="8"/>
  <c r="S64" i="8"/>
  <c r="Q65" i="8"/>
  <c r="R65" i="8"/>
  <c r="S65" i="8"/>
  <c r="R67" i="8"/>
  <c r="Q68" i="8"/>
  <c r="R68" i="8"/>
  <c r="S68" i="8"/>
  <c r="Q69" i="8"/>
  <c r="R69" i="8"/>
  <c r="S69" i="8"/>
  <c r="Q70" i="8"/>
  <c r="R70" i="8"/>
  <c r="S70" i="8"/>
  <c r="Q72" i="8"/>
  <c r="R72" i="8"/>
  <c r="S72" i="8"/>
  <c r="Q73" i="8"/>
  <c r="R73" i="8"/>
  <c r="S73" i="8"/>
  <c r="Q74" i="8"/>
  <c r="R74" i="8"/>
  <c r="S74" i="8"/>
  <c r="S59" i="8"/>
  <c r="S89" i="8" s="1"/>
  <c r="S60" i="8"/>
  <c r="R60" i="8"/>
  <c r="Q60" i="8"/>
  <c r="Q32" i="8"/>
  <c r="S32" i="8"/>
  <c r="Q34" i="8"/>
  <c r="R34" i="8"/>
  <c r="S34" i="8"/>
  <c r="S30" i="8" s="1"/>
  <c r="S35" i="8"/>
  <c r="Q46" i="8"/>
  <c r="R46" i="8"/>
  <c r="R12" i="8" s="1"/>
  <c r="S46" i="8"/>
  <c r="Q47" i="8"/>
  <c r="R47" i="8"/>
  <c r="S47" i="8"/>
  <c r="Q48" i="8"/>
  <c r="R48" i="8"/>
  <c r="S48" i="8"/>
  <c r="Q49" i="8"/>
  <c r="R49" i="8"/>
  <c r="S49" i="8"/>
  <c r="Q50" i="8"/>
  <c r="R50" i="8"/>
  <c r="S50" i="8"/>
  <c r="Q51" i="8"/>
  <c r="R51" i="8"/>
  <c r="S51" i="8"/>
  <c r="Q53" i="8"/>
  <c r="R53" i="8"/>
  <c r="S53" i="8"/>
  <c r="Q54" i="8"/>
  <c r="R54" i="8"/>
  <c r="S54" i="8"/>
  <c r="Q55" i="8"/>
  <c r="R55" i="8"/>
  <c r="S55" i="8"/>
  <c r="Q57" i="8"/>
  <c r="R57" i="8"/>
  <c r="S57" i="8"/>
  <c r="Q58" i="8"/>
  <c r="R58" i="8"/>
  <c r="S58" i="8"/>
  <c r="Q16" i="8"/>
  <c r="Q17" i="8"/>
  <c r="R17" i="8"/>
  <c r="S17" i="8"/>
  <c r="Q20" i="8"/>
  <c r="R20" i="8"/>
  <c r="S20" i="8"/>
  <c r="Q21" i="8"/>
  <c r="R21" i="8"/>
  <c r="S21" i="8"/>
  <c r="Q22" i="8"/>
  <c r="R22" i="8"/>
  <c r="S22" i="8"/>
  <c r="Q26" i="8"/>
  <c r="R26" i="8"/>
  <c r="S26" i="8"/>
  <c r="Q27" i="8"/>
  <c r="R27" i="8"/>
  <c r="S27" i="8"/>
  <c r="S15" i="8"/>
  <c r="R15" i="8"/>
  <c r="Q15" i="8"/>
  <c r="O14" i="8"/>
  <c r="R32" i="8"/>
  <c r="C14" i="8"/>
  <c r="J30" i="8"/>
  <c r="J12" i="8" s="1"/>
  <c r="H30" i="8"/>
  <c r="K30" i="8"/>
  <c r="K12" i="8"/>
  <c r="I30" i="8"/>
  <c r="I12" i="8" s="1"/>
  <c r="G30" i="8"/>
  <c r="D30" i="8"/>
  <c r="N12" i="8"/>
  <c r="L12" i="8"/>
  <c r="Q14" i="8"/>
  <c r="Q12" i="8" l="1"/>
  <c r="Q89" i="8" s="1"/>
  <c r="F12" i="8"/>
  <c r="M12" i="8"/>
  <c r="F30" i="8"/>
  <c r="S16" i="8"/>
  <c r="S14" i="8" s="1"/>
  <c r="C35" i="8"/>
  <c r="Q35" i="8" s="1"/>
  <c r="Q31" i="8"/>
  <c r="Q30" i="8" s="1"/>
  <c r="F59" i="8"/>
  <c r="R35" i="8"/>
  <c r="R30" i="8" s="1"/>
  <c r="C30" i="8" l="1"/>
  <c r="C12" i="8" s="1"/>
</calcChain>
</file>

<file path=xl/sharedStrings.xml><?xml version="1.0" encoding="utf-8"?>
<sst xmlns="http://schemas.openxmlformats.org/spreadsheetml/2006/main" count="152" uniqueCount="107">
  <si>
    <t>Pavadinimas</t>
  </si>
  <si>
    <t>Iš viso</t>
  </si>
  <si>
    <t>1.</t>
  </si>
  <si>
    <t>1.1.</t>
  </si>
  <si>
    <t>1.2.</t>
  </si>
  <si>
    <t>1.3.</t>
  </si>
  <si>
    <t>1.4.</t>
  </si>
  <si>
    <t>1.5.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</si>
  <si>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</si>
  <si>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</si>
  <si>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</si>
  <si>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</si>
  <si>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</si>
  <si>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</si>
  <si>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</si>
  <si>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</si>
  <si>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</si>
  <si>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</si>
  <si>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2.1.11.</t>
  </si>
  <si>
    <t>2.1.12.</t>
  </si>
  <si>
    <t>2.1.13.</t>
  </si>
  <si>
    <t>2.1.15.</t>
  </si>
  <si>
    <t>2.1.16.</t>
  </si>
  <si>
    <t>2.2.</t>
  </si>
  <si>
    <t xml:space="preserve">             21 priedas</t>
  </si>
  <si>
    <t>UAB KRETINGOS ŠILUMOS TINKLŲ INVESTICIJŲ PLANAS</t>
  </si>
  <si>
    <t>(Sudarymo data)</t>
  </si>
  <si>
    <t>Valstybinei kainų ir energetikos kontrolės komisijai</t>
  </si>
  <si>
    <t>Eil. Nr.</t>
  </si>
  <si>
    <t>Šilumos gamybos verslo vienetas</t>
  </si>
  <si>
    <t>Šilumos perdavimo verslo vienetas</t>
  </si>
  <si>
    <t>Mažmeninio aptarnavimo verslo vienetas</t>
  </si>
  <si>
    <t>Europos Sąjungos teisės aktais nustatytų papildomų reikalavimų, susijusių su aplinkosauga, įgyvendinimo verslo vienetas</t>
  </si>
  <si>
    <t>Komisijos nutarimo numeris ir data**</t>
  </si>
  <si>
    <t>Investicijų (ilgalaikio turto įsigijimo) finansavimo šaltiniai</t>
  </si>
  <si>
    <t xml:space="preserve">Ilgalaikio turto nusidėvėjimo (amortizacijos) sąnaudos </t>
  </si>
  <si>
    <t>Investicių grąža</t>
  </si>
  <si>
    <t xml:space="preserve">Savivaldybės, valstybės subsidijos, dotacijos* </t>
  </si>
  <si>
    <t>ES ir kitų fondų lėšos</t>
  </si>
  <si>
    <t xml:space="preserve">Paskolos investicijų projektams įgyvendinti* </t>
  </si>
  <si>
    <t>1.6.</t>
  </si>
  <si>
    <t>Priedas investicijoms į atsinaujinančių energijos šaltinių panaudojimą* (ATL)</t>
  </si>
  <si>
    <t>1.7.</t>
  </si>
  <si>
    <t>Kita*</t>
  </si>
  <si>
    <t>Investicijų finansavimo šaltinių lėšų panaudojimas</t>
  </si>
  <si>
    <t>Lėšos investicijų įgyvend., naujam įsigyti, atstatyti</t>
  </si>
  <si>
    <t>2013-11-28 Nr.O3-727, 4 eil.</t>
  </si>
  <si>
    <t>2013-11-28 Nr.O3-727, 5 eil.</t>
  </si>
  <si>
    <t>2013-11-28 Nr.O3-727, 6 eil.</t>
  </si>
  <si>
    <t>2013-11-28 Nr.O3-727, 9 eil.</t>
  </si>
  <si>
    <t>2013-11-28 Nr.O3-727, 11 eil.</t>
  </si>
  <si>
    <t>2013-11-28 Nr.O3-727,13 eil.</t>
  </si>
  <si>
    <t>2013-11-28 Nr.O3-727, 14 eil.</t>
  </si>
  <si>
    <t>2013-11-28 Nr.O3-727, 15 eil.</t>
  </si>
  <si>
    <t>2013-11-28 Nr.O3-727, 17 eil.</t>
  </si>
  <si>
    <t>Investicija pateikta derinimui</t>
  </si>
  <si>
    <t xml:space="preserve">Paskolų, paimtų investicijų finansavimui, grąžinimas </t>
  </si>
  <si>
    <t>2017 m.</t>
  </si>
  <si>
    <t>2018 m.</t>
  </si>
  <si>
    <t xml:space="preserve">2019 m. </t>
  </si>
  <si>
    <t>Lėšų  panaudojimas, %</t>
  </si>
  <si>
    <t>Mini ekskavatorius</t>
  </si>
  <si>
    <t>Katilinės Nr. 2 priestato kapitalinis remontas</t>
  </si>
  <si>
    <t>Katilinės Nr.2 biokuro sandėlio stogo keitimo darbai</t>
  </si>
  <si>
    <t>Šilumos tinklų įrengimas naujų vartotojų pajungimui</t>
  </si>
  <si>
    <t>Betoninės aikštelės su lietaus nuvedimo sistema įrengimas katilinės Nr.2 teritorijoje</t>
  </si>
  <si>
    <t>Sandėlio statyba katilinės Nr. 2 teritorijoje</t>
  </si>
  <si>
    <t>Šilumos apskaitos prietaisų įrengimas ir pakeitimas vartotojams</t>
  </si>
  <si>
    <t>Vartotojų  šilumos kiekio skaičiavimo programos pirkimas</t>
  </si>
  <si>
    <t>Katilinėje Nr.1 šilumos gamybos įrenginių galios optimizavimas ir patalpų sutvarkymas po atliktų darbų</t>
  </si>
  <si>
    <t>Biokuro apskaitos pagal galiojančius teisės aktus bendrovės viduje programinės įrangos įsigyjimas</t>
  </si>
  <si>
    <t>2.1.17.</t>
  </si>
  <si>
    <t>2.1.18.</t>
  </si>
  <si>
    <t>Katilinės Nr.2 biokuro 5 MW galios katilo dūmavamzdžių kapitalinis remonras</t>
  </si>
  <si>
    <t>Katilinės Nr.2 biokuro katilų degimo produktų dūmsiurbio per kondensacinį ekonomaizerį keitimas</t>
  </si>
  <si>
    <t>2.1.20.</t>
  </si>
  <si>
    <t>Katilinės Nr.4 teritorijos apsauginės tvoros 207 m įrengimas</t>
  </si>
  <si>
    <t>Katilinės Nr.3 teritorijos apsauginės tvoros įrengimas</t>
  </si>
  <si>
    <t>2.1.22.</t>
  </si>
  <si>
    <t>2.1.23.</t>
  </si>
  <si>
    <t>2.1.24.</t>
  </si>
  <si>
    <t>2.1.26.</t>
  </si>
  <si>
    <t>Katilinės Nr.2 VŠK po 5 MW pakurų, ardynų kapitalinis remontas</t>
  </si>
  <si>
    <t>Katilinėje Nr.4 biokuro priėmimo aikštelės apie 160 m2 įrengimas ir biokuro sandėlio kapitalinis remontas</t>
  </si>
  <si>
    <t>2.1.27.</t>
  </si>
  <si>
    <t>Įrengimų atnaujinimas</t>
  </si>
  <si>
    <t>Smulkaus ilgalaikio turto įsigijimas ir atnaujinimas</t>
  </si>
  <si>
    <t>Lenvieji automobiliai</t>
  </si>
  <si>
    <t>Daugiafunkcijinio instaliacijos matuoklio (instaliacijos varža, įžeminimo varža, pereinamieji kontaktai) pirkimas</t>
  </si>
  <si>
    <t>Katilinėje Nr.2  4 ir 5 katilų procesų valdymo ir automatizacijos atnaujinimas, parametrų vizualizacijos įdiegimas operatorinėje.</t>
  </si>
  <si>
    <t>Katilinės Nr.1, siurblinės ir remonto dirbtuvių priešgaisrinės ir apsauginės signalizacijos įrengimas</t>
  </si>
  <si>
    <t>Šilumos kainoje nustatytos nusidėvėjimo sąnaudos</t>
  </si>
  <si>
    <t>Šilumos kainoje nustatyta investicijų grąža</t>
  </si>
  <si>
    <t>Kaimų katilinių  signalizacijos įrengimas su gedimų pranešimais į mobilius telefonus</t>
  </si>
  <si>
    <t>Administracinio pastato vėdinimo, inžinerinių ir informacinių sistemų įrengimas</t>
  </si>
  <si>
    <t>Automobilių  aikštelių grindinio įrengimo darbai</t>
  </si>
  <si>
    <t>Katilinėje Nr.4 rezervinio  katilo įrengimas</t>
  </si>
  <si>
    <t>Darbėnų katilinėje atvežto biokuro transportavimo i katilinės vidaus biokuro sandėlį transporterio keitimas</t>
  </si>
  <si>
    <t>2.1.9.</t>
  </si>
  <si>
    <t>2.1.10.</t>
  </si>
  <si>
    <t>2.1.14.</t>
  </si>
  <si>
    <t>2.1.19.</t>
  </si>
  <si>
    <t>2.1.21.</t>
  </si>
  <si>
    <t>2.1.25.</t>
  </si>
  <si>
    <t>SUDERINTA:</t>
  </si>
  <si>
    <t>Kretingos rajono savivaldybės tarybos</t>
  </si>
  <si>
    <t>2016 m. birželio 30 d. sprendimu Nr. T2-192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</si>
</sst>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#,##0.000"/>
    <numFmt numFmtId="167" formatCode="0.0"/>
  </numFmts>
  <fonts count="16" x14ac:knownFonts="1"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Calibri"/>
      <family val="2"/>
      <charset val="186"/>
    </font>
    <font>
      <sz val="14"/>
      <name val="Times New Roman"/>
      <family val="1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</cellStyleXfs>
  <cellXfs count="115">
    <xf numFmtId="0" fontId="0" fillId="0" borderId="0" xfId="0"/>
    <xf numFmtId="0" fontId="6" fillId="0" borderId="1" xfId="2" applyFont="1" applyFill="1" applyBorder="1" applyAlignment="1" applyProtection="1">
      <alignment horizontal="justify" vertical="center"/>
      <protection locked="0"/>
    </xf>
    <xf numFmtId="0" fontId="6" fillId="0" borderId="2" xfId="2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0" fontId="7" fillId="0" borderId="2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164" fontId="6" fillId="0" borderId="4" xfId="0" applyNumberFormat="1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left" vertical="center" wrapText="1"/>
    </xf>
    <xf numFmtId="166" fontId="6" fillId="0" borderId="4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right"/>
    </xf>
    <xf numFmtId="1" fontId="6" fillId="0" borderId="4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164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right" vertical="center"/>
    </xf>
    <xf numFmtId="2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justify" vertical="center"/>
    </xf>
    <xf numFmtId="0" fontId="7" fillId="0" borderId="2" xfId="0" applyFont="1" applyFill="1" applyBorder="1"/>
    <xf numFmtId="164" fontId="7" fillId="0" borderId="4" xfId="0" applyNumberFormat="1" applyFont="1" applyFill="1" applyBorder="1" applyAlignment="1">
      <alignment horizontal="center"/>
    </xf>
    <xf numFmtId="0" fontId="13" fillId="0" borderId="0" xfId="0" applyFont="1"/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right"/>
    </xf>
    <xf numFmtId="1" fontId="7" fillId="0" borderId="4" xfId="0" applyNumberFormat="1" applyFont="1" applyFill="1" applyBorder="1" applyAlignment="1">
      <alignment horizontal="right"/>
    </xf>
    <xf numFmtId="1" fontId="6" fillId="0" borderId="4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left" vertical="top" wrapText="1"/>
    </xf>
    <xf numFmtId="164" fontId="12" fillId="0" borderId="4" xfId="0" applyNumberFormat="1" applyFont="1" applyFill="1" applyBorder="1" applyAlignment="1">
      <alignment horizontal="center"/>
    </xf>
    <xf numFmtId="164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164" fontId="4" fillId="0" borderId="4" xfId="0" applyNumberFormat="1" applyFont="1" applyFill="1" applyBorder="1" applyAlignment="1">
      <alignment horizontal="center"/>
    </xf>
    <xf numFmtId="0" fontId="14" fillId="0" borderId="0" xfId="0" applyFont="1"/>
    <xf numFmtId="164" fontId="7" fillId="0" borderId="5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vertical="center"/>
    </xf>
    <xf numFmtId="167" fontId="6" fillId="0" borderId="4" xfId="0" applyNumberFormat="1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center" vertical="center"/>
    </xf>
    <xf numFmtId="167" fontId="15" fillId="2" borderId="4" xfId="0" applyNumberFormat="1" applyFont="1" applyFill="1" applyBorder="1" applyAlignment="1">
      <alignment horizontal="right" vertical="center"/>
    </xf>
    <xf numFmtId="2" fontId="15" fillId="2" borderId="4" xfId="0" applyNumberFormat="1" applyFont="1" applyFill="1" applyBorder="1" applyAlignment="1">
      <alignment horizontal="right" vertical="center"/>
    </xf>
    <xf numFmtId="1" fontId="15" fillId="2" borderId="4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justify" vertical="center"/>
    </xf>
    <xf numFmtId="0" fontId="13" fillId="2" borderId="0" xfId="0" applyFont="1" applyFill="1"/>
    <xf numFmtId="164" fontId="15" fillId="2" borderId="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2" borderId="0" xfId="0" applyFont="1" applyFill="1" applyAlignment="1">
      <alignment vertical="center"/>
    </xf>
    <xf numFmtId="167" fontId="15" fillId="2" borderId="4" xfId="0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167" fontId="6" fillId="0" borderId="4" xfId="0" applyNumberFormat="1" applyFont="1" applyFill="1" applyBorder="1" applyAlignment="1">
      <alignment vertical="center"/>
    </xf>
    <xf numFmtId="167" fontId="6" fillId="0" borderId="4" xfId="0" applyNumberFormat="1" applyFont="1" applyBorder="1" applyAlignment="1">
      <alignment horizontal="center" vertical="center"/>
    </xf>
    <xf numFmtId="167" fontId="12" fillId="0" borderId="4" xfId="0" applyNumberFormat="1" applyFont="1" applyFill="1" applyBorder="1" applyAlignment="1">
      <alignment horizontal="right"/>
    </xf>
    <xf numFmtId="167" fontId="6" fillId="0" borderId="4" xfId="0" applyNumberFormat="1" applyFont="1" applyBorder="1" applyAlignment="1">
      <alignment horizontal="right" vertical="center"/>
    </xf>
    <xf numFmtId="167" fontId="6" fillId="0" borderId="4" xfId="0" applyNumberFormat="1" applyFont="1" applyFill="1" applyBorder="1" applyAlignment="1">
      <alignment horizontal="right"/>
    </xf>
    <xf numFmtId="167" fontId="6" fillId="0" borderId="4" xfId="0" applyNumberFormat="1" applyFont="1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167" fontId="8" fillId="0" borderId="0" xfId="0" applyNumberFormat="1" applyFont="1"/>
    <xf numFmtId="167" fontId="12" fillId="0" borderId="4" xfId="0" applyNumberFormat="1" applyFont="1" applyFill="1" applyBorder="1" applyAlignment="1">
      <alignment horizontal="center"/>
    </xf>
    <xf numFmtId="167" fontId="6" fillId="0" borderId="4" xfId="0" applyNumberFormat="1" applyFont="1" applyFill="1" applyBorder="1"/>
    <xf numFmtId="167" fontId="7" fillId="0" borderId="4" xfId="0" applyNumberFormat="1" applyFont="1" applyBorder="1" applyAlignment="1">
      <alignment horizontal="center" vertical="center"/>
    </xf>
    <xf numFmtId="0" fontId="1" fillId="0" borderId="0" xfId="0" applyFont="1" applyFill="1"/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4" fillId="0" borderId="0" xfId="0" applyFont="1" applyAlignment="1">
      <alignment horizontal="right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/>
    </xf>
    <xf numFmtId="0" fontId="7" fillId="0" borderId="6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justify" vertical="center"/>
    </xf>
    <xf numFmtId="0" fontId="9" fillId="0" borderId="2" xfId="0" applyFont="1" applyFill="1" applyBorder="1" applyAlignment="1">
      <alignment horizontal="justify" vertical="center"/>
    </xf>
    <xf numFmtId="0" fontId="9" fillId="0" borderId="6" xfId="0" applyFont="1" applyFill="1" applyBorder="1" applyAlignment="1">
      <alignment horizontal="justify" vertical="center"/>
    </xf>
    <xf numFmtId="0" fontId="9" fillId="0" borderId="3" xfId="0" applyFont="1" applyFill="1" applyBorder="1" applyAlignment="1">
      <alignment horizontal="justify" vertical="center"/>
    </xf>
    <xf numFmtId="0" fontId="10" fillId="0" borderId="8" xfId="0" applyFont="1" applyFill="1" applyBorder="1" applyAlignment="1">
      <alignment horizontal="justify" vertical="center"/>
    </xf>
    <xf numFmtId="0" fontId="10" fillId="0" borderId="9" xfId="0" applyFont="1" applyFill="1" applyBorder="1" applyAlignment="1">
      <alignment horizontal="justify" vertical="center"/>
    </xf>
  </cellXfs>
  <cellStyles count="9">
    <cellStyle name="Įprastas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30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zoomScale="75" zoomScaleNormal="7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V9" sqref="V9"/>
    </sheetView>
  </sheetViews>
  <sheetFormatPr defaultRowHeight="15" x14ac:dyDescent="0.25"/>
  <cols>
    <col min="1" max="1" width="9.140625" style="6"/>
    <col min="2" max="2" width="79.28515625" style="6" customWidth="1"/>
    <col min="3" max="4" width="11.140625" style="6" customWidth="1"/>
    <col min="5" max="5" width="11.5703125" style="6" customWidth="1"/>
    <col min="6" max="6" width="13.140625" style="6" customWidth="1"/>
    <col min="7" max="7" width="12.85546875" style="6" customWidth="1"/>
    <col min="8" max="8" width="12.42578125" style="6" customWidth="1"/>
    <col min="9" max="10" width="12.140625" style="6" customWidth="1"/>
    <col min="11" max="11" width="11.42578125" style="6" customWidth="1"/>
    <col min="12" max="13" width="13.5703125" style="6" hidden="1" customWidth="1"/>
    <col min="14" max="14" width="14.28515625" style="6" hidden="1" customWidth="1"/>
    <col min="15" max="15" width="18.28515625" style="6" hidden="1" customWidth="1"/>
    <col min="16" max="16" width="3" style="6" customWidth="1"/>
    <col min="17" max="18" width="13.5703125" style="6" customWidth="1"/>
    <col min="19" max="19" width="14.28515625" style="6" customWidth="1"/>
    <col min="20" max="16384" width="9.140625" style="6"/>
  </cols>
  <sheetData>
    <row r="1" spans="1:19" ht="14.1" customHeight="1" x14ac:dyDescent="0.25">
      <c r="B1" s="11"/>
      <c r="C1" s="11"/>
      <c r="D1" s="11"/>
      <c r="E1" s="11"/>
      <c r="F1" s="11"/>
      <c r="G1" s="11"/>
      <c r="H1" s="11"/>
      <c r="I1" s="92" t="s">
        <v>104</v>
      </c>
      <c r="J1" s="11"/>
      <c r="K1" s="11"/>
      <c r="L1" s="11"/>
      <c r="M1" s="11"/>
      <c r="N1" s="11"/>
      <c r="O1" s="11"/>
    </row>
    <row r="2" spans="1:19" ht="14.1" customHeight="1" x14ac:dyDescent="0.25">
      <c r="A2" s="90"/>
      <c r="B2" s="90"/>
      <c r="C2" s="90"/>
      <c r="D2" s="90"/>
      <c r="E2" s="90"/>
      <c r="F2" s="90"/>
      <c r="G2" s="90"/>
      <c r="H2" s="90"/>
      <c r="I2" s="94" t="s">
        <v>105</v>
      </c>
      <c r="J2" s="94"/>
      <c r="K2" s="94"/>
      <c r="L2" s="8"/>
      <c r="M2" s="8"/>
      <c r="N2" s="93" t="s">
        <v>24</v>
      </c>
      <c r="O2" s="93"/>
      <c r="Q2" s="8"/>
      <c r="R2" s="8"/>
    </row>
    <row r="3" spans="1:19" ht="15" customHeight="1" x14ac:dyDescent="0.25">
      <c r="A3" s="9"/>
      <c r="B3" s="7"/>
      <c r="C3" s="7"/>
      <c r="D3" s="7"/>
      <c r="E3" s="7"/>
      <c r="F3" s="7"/>
      <c r="G3" s="7"/>
      <c r="H3" s="7"/>
      <c r="I3" s="91" t="s">
        <v>106</v>
      </c>
      <c r="J3" s="7"/>
      <c r="K3" s="7"/>
      <c r="L3" s="7"/>
      <c r="M3" s="7"/>
      <c r="N3" s="7"/>
      <c r="O3" s="7"/>
      <c r="Q3" s="7"/>
      <c r="R3" s="7"/>
      <c r="S3" s="7"/>
    </row>
    <row r="4" spans="1:19" ht="23.25" customHeight="1" x14ac:dyDescent="0.25">
      <c r="A4" s="100" t="s">
        <v>25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9" ht="21" customHeight="1" x14ac:dyDescent="0.25">
      <c r="A5" s="10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Q5" s="7"/>
      <c r="R5" s="7"/>
      <c r="S5" s="7"/>
    </row>
    <row r="6" spans="1:19" ht="13.5" hidden="1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9" ht="14.1" hidden="1" customHeight="1" x14ac:dyDescent="0.25">
      <c r="A7" s="102" t="s">
        <v>26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9" ht="14.1" hidden="1" customHeight="1" x14ac:dyDescent="0.25">
      <c r="A8" s="11" t="s">
        <v>27</v>
      </c>
      <c r="B8" s="11"/>
      <c r="C8" s="11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Q8" s="7"/>
      <c r="R8" s="7"/>
      <c r="S8" s="7"/>
    </row>
    <row r="9" spans="1:19" ht="36.75" customHeight="1" x14ac:dyDescent="0.25">
      <c r="A9" s="103" t="s">
        <v>28</v>
      </c>
      <c r="B9" s="105" t="s">
        <v>0</v>
      </c>
      <c r="C9" s="107" t="s">
        <v>29</v>
      </c>
      <c r="D9" s="108"/>
      <c r="E9" s="109"/>
      <c r="F9" s="107" t="s">
        <v>30</v>
      </c>
      <c r="G9" s="108"/>
      <c r="H9" s="109"/>
      <c r="I9" s="107" t="s">
        <v>31</v>
      </c>
      <c r="J9" s="108"/>
      <c r="K9" s="109"/>
      <c r="L9" s="110" t="s">
        <v>32</v>
      </c>
      <c r="M9" s="111"/>
      <c r="N9" s="112"/>
      <c r="O9" s="113" t="s">
        <v>33</v>
      </c>
      <c r="Q9" s="96" t="s">
        <v>1</v>
      </c>
      <c r="R9" s="97"/>
      <c r="S9" s="98"/>
    </row>
    <row r="10" spans="1:19" ht="17.25" customHeight="1" x14ac:dyDescent="0.25">
      <c r="A10" s="104"/>
      <c r="B10" s="106"/>
      <c r="C10" s="13" t="s">
        <v>57</v>
      </c>
      <c r="D10" s="13" t="s">
        <v>58</v>
      </c>
      <c r="E10" s="13" t="s">
        <v>59</v>
      </c>
      <c r="F10" s="13" t="s">
        <v>57</v>
      </c>
      <c r="G10" s="13" t="s">
        <v>58</v>
      </c>
      <c r="H10" s="13" t="s">
        <v>59</v>
      </c>
      <c r="I10" s="13" t="s">
        <v>57</v>
      </c>
      <c r="J10" s="13" t="s">
        <v>58</v>
      </c>
      <c r="K10" s="13" t="s">
        <v>59</v>
      </c>
      <c r="L10" s="13" t="s">
        <v>57</v>
      </c>
      <c r="M10" s="13" t="s">
        <v>58</v>
      </c>
      <c r="N10" s="13" t="s">
        <v>59</v>
      </c>
      <c r="O10" s="114"/>
      <c r="Q10" s="13" t="s">
        <v>57</v>
      </c>
      <c r="R10" s="13" t="s">
        <v>58</v>
      </c>
      <c r="S10" s="13" t="s">
        <v>59</v>
      </c>
    </row>
    <row r="11" spans="1:19" ht="14.1" customHeight="1" x14ac:dyDescent="0.25">
      <c r="A11" s="14">
        <v>1</v>
      </c>
      <c r="B11" s="15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Q11" s="14"/>
      <c r="R11" s="14"/>
      <c r="S11" s="14"/>
    </row>
    <row r="12" spans="1:19" ht="21" customHeight="1" x14ac:dyDescent="0.25">
      <c r="A12" s="16" t="s">
        <v>2</v>
      </c>
      <c r="B12" s="12" t="s">
        <v>34</v>
      </c>
      <c r="C12" s="17">
        <f t="shared" ref="C12:N12" si="0">C14+C30+C46+C49+C52+C56+C57</f>
        <v>240.74700000000001</v>
      </c>
      <c r="D12" s="83">
        <f t="shared" si="0"/>
        <v>248.6</v>
      </c>
      <c r="E12" s="83">
        <f t="shared" si="0"/>
        <v>428</v>
      </c>
      <c r="F12" s="17">
        <f t="shared" si="0"/>
        <v>71.253</v>
      </c>
      <c r="G12" s="83">
        <f t="shared" si="0"/>
        <v>41.300000000000004</v>
      </c>
      <c r="H12" s="83">
        <f t="shared" si="0"/>
        <v>14.5</v>
      </c>
      <c r="I12" s="83">
        <f t="shared" si="0"/>
        <v>26.2</v>
      </c>
      <c r="J12" s="83">
        <f t="shared" si="0"/>
        <v>1.2</v>
      </c>
      <c r="K12" s="83">
        <f t="shared" si="0"/>
        <v>1.2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18"/>
      <c r="Q12" s="83">
        <f>Q13+Q29+Q46+Q49+Q52+Q56+Q57</f>
        <v>373.76800000000003</v>
      </c>
      <c r="R12" s="83">
        <f>R13+R29+R46+R49+R52+R56+R57</f>
        <v>373.76800000000003</v>
      </c>
      <c r="S12" s="83">
        <f>S13+S29+S46+S49+S52+S56+S57</f>
        <v>573.76800000000003</v>
      </c>
    </row>
    <row r="13" spans="1:19" s="72" customFormat="1" ht="19.5" customHeight="1" x14ac:dyDescent="0.25">
      <c r="A13" s="65"/>
      <c r="B13" s="69" t="s">
        <v>91</v>
      </c>
      <c r="C13" s="74">
        <v>153.72300000000001</v>
      </c>
      <c r="D13" s="74">
        <v>153.72300000000001</v>
      </c>
      <c r="E13" s="75">
        <v>153.72300000000001</v>
      </c>
      <c r="F13" s="75">
        <v>65.320999999999998</v>
      </c>
      <c r="G13" s="75">
        <v>65.320999999999998</v>
      </c>
      <c r="H13" s="75">
        <v>65.320999999999998</v>
      </c>
      <c r="I13" s="75">
        <v>1.1100000000000001</v>
      </c>
      <c r="J13" s="75">
        <v>1.1100000000000001</v>
      </c>
      <c r="K13" s="75">
        <v>1.1100000000000001</v>
      </c>
      <c r="L13" s="71"/>
      <c r="M13" s="71"/>
      <c r="N13" s="71"/>
      <c r="O13" s="65"/>
      <c r="P13" s="73"/>
      <c r="Q13" s="74">
        <f>C13+F13+I13+L13</f>
        <v>220.15400000000002</v>
      </c>
      <c r="R13" s="74">
        <f>D13+G13+J13+M13</f>
        <v>220.15400000000002</v>
      </c>
      <c r="S13" s="74">
        <f>E13+H13+K13+N13</f>
        <v>220.15400000000002</v>
      </c>
    </row>
    <row r="14" spans="1:19" ht="14.1" customHeight="1" x14ac:dyDescent="0.25">
      <c r="A14" s="19" t="s">
        <v>3</v>
      </c>
      <c r="B14" s="20" t="s">
        <v>35</v>
      </c>
      <c r="C14" s="83">
        <f t="shared" ref="C14:N14" si="1">SUM(C15:C28)</f>
        <v>143</v>
      </c>
      <c r="D14" s="83">
        <f t="shared" si="1"/>
        <v>151.5</v>
      </c>
      <c r="E14" s="83">
        <f t="shared" si="1"/>
        <v>153</v>
      </c>
      <c r="F14" s="83">
        <f t="shared" si="1"/>
        <v>49.1</v>
      </c>
      <c r="G14" s="83">
        <f t="shared" si="1"/>
        <v>33.700000000000003</v>
      </c>
      <c r="H14" s="83">
        <f t="shared" si="1"/>
        <v>14.5</v>
      </c>
      <c r="I14" s="83">
        <f t="shared" si="1"/>
        <v>26.2</v>
      </c>
      <c r="J14" s="83">
        <f t="shared" si="1"/>
        <v>1.2</v>
      </c>
      <c r="K14" s="83">
        <f t="shared" si="1"/>
        <v>1.2</v>
      </c>
      <c r="L14" s="17">
        <f t="shared" si="1"/>
        <v>0</v>
      </c>
      <c r="M14" s="17">
        <f t="shared" si="1"/>
        <v>0</v>
      </c>
      <c r="N14" s="17">
        <f t="shared" si="1"/>
        <v>0</v>
      </c>
      <c r="O14" s="16">
        <f>SUM(N15:O27)</f>
        <v>0</v>
      </c>
      <c r="Q14" s="83">
        <f>SUM(Q15:Q28)</f>
        <v>218.29999999999998</v>
      </c>
      <c r="R14" s="83">
        <f>SUM(R15:R28)</f>
        <v>186.39999999999998</v>
      </c>
      <c r="S14" s="83">
        <f>SUM(S15:S28)</f>
        <v>168.7</v>
      </c>
    </row>
    <row r="15" spans="1:19" ht="14.1" customHeight="1" x14ac:dyDescent="0.25">
      <c r="A15" s="21"/>
      <c r="B15" s="22" t="s">
        <v>61</v>
      </c>
      <c r="C15" s="23"/>
      <c r="D15" s="23"/>
      <c r="E15" s="23"/>
      <c r="F15" s="77">
        <v>35</v>
      </c>
      <c r="G15" s="64"/>
      <c r="H15" s="64"/>
      <c r="I15" s="78"/>
      <c r="J15" s="21"/>
      <c r="K15" s="21"/>
      <c r="L15" s="21"/>
      <c r="M15" s="21"/>
      <c r="N15" s="21"/>
      <c r="O15" s="25"/>
      <c r="Q15" s="78">
        <f>C15+F15+I15+L15</f>
        <v>35</v>
      </c>
      <c r="R15" s="78">
        <f>D15+G15+J15+M15</f>
        <v>0</v>
      </c>
      <c r="S15" s="78">
        <f>E15+H15+K15+N15</f>
        <v>0</v>
      </c>
    </row>
    <row r="16" spans="1:19" ht="14.1" customHeight="1" x14ac:dyDescent="0.25">
      <c r="A16" s="25"/>
      <c r="B16" s="1" t="s">
        <v>67</v>
      </c>
      <c r="C16" s="24"/>
      <c r="D16" s="24"/>
      <c r="E16" s="24"/>
      <c r="F16" s="64">
        <f>F68</f>
        <v>4.5999999999999996</v>
      </c>
      <c r="G16" s="64">
        <f>G68</f>
        <v>5.2</v>
      </c>
      <c r="H16" s="64">
        <f>H68</f>
        <v>5</v>
      </c>
      <c r="I16" s="78"/>
      <c r="J16" s="21"/>
      <c r="K16" s="21"/>
      <c r="L16" s="21"/>
      <c r="M16" s="21"/>
      <c r="N16" s="21"/>
      <c r="O16" s="25"/>
      <c r="Q16" s="78">
        <f t="shared" ref="Q16:Q27" si="2">C16+F16+I16+L16</f>
        <v>4.5999999999999996</v>
      </c>
      <c r="R16" s="78">
        <f t="shared" ref="R16:R27" si="3">D16+G16+J16+M16</f>
        <v>5.2</v>
      </c>
      <c r="S16" s="78">
        <f t="shared" ref="S16:S27" si="4">E16+H16+K16+N16</f>
        <v>5</v>
      </c>
    </row>
    <row r="17" spans="1:19" ht="14.1" customHeight="1" x14ac:dyDescent="0.25">
      <c r="A17" s="21"/>
      <c r="B17" s="2" t="s">
        <v>68</v>
      </c>
      <c r="C17" s="24"/>
      <c r="D17" s="24"/>
      <c r="E17" s="24"/>
      <c r="F17" s="64"/>
      <c r="G17" s="64"/>
      <c r="H17" s="64"/>
      <c r="I17" s="64">
        <v>25</v>
      </c>
      <c r="J17" s="21"/>
      <c r="K17" s="21"/>
      <c r="L17" s="21"/>
      <c r="M17" s="21"/>
      <c r="N17" s="21"/>
      <c r="O17" s="21"/>
      <c r="Q17" s="78">
        <f t="shared" si="2"/>
        <v>25</v>
      </c>
      <c r="R17" s="78">
        <f t="shared" si="3"/>
        <v>0</v>
      </c>
      <c r="S17" s="78">
        <f t="shared" si="4"/>
        <v>0</v>
      </c>
    </row>
    <row r="18" spans="1:19" ht="14.1" customHeight="1" x14ac:dyDescent="0.25">
      <c r="A18" s="21"/>
      <c r="B18" s="2" t="s">
        <v>82</v>
      </c>
      <c r="C18" s="64">
        <v>20</v>
      </c>
      <c r="D18" s="64">
        <v>45</v>
      </c>
      <c r="E18" s="64">
        <v>65</v>
      </c>
      <c r="F18" s="24"/>
      <c r="G18" s="24"/>
      <c r="H18" s="24"/>
      <c r="I18" s="24"/>
      <c r="J18" s="21"/>
      <c r="K18" s="21"/>
      <c r="L18" s="21"/>
      <c r="M18" s="21"/>
      <c r="N18" s="21"/>
      <c r="O18" s="21"/>
      <c r="Q18" s="78">
        <f t="shared" ref="Q18:S19" si="5">C18+F18+I18+L18</f>
        <v>20</v>
      </c>
      <c r="R18" s="78">
        <f t="shared" si="5"/>
        <v>45</v>
      </c>
      <c r="S18" s="78">
        <f t="shared" si="5"/>
        <v>65</v>
      </c>
    </row>
    <row r="19" spans="1:19" ht="14.1" customHeight="1" x14ac:dyDescent="0.25">
      <c r="A19" s="21"/>
      <c r="B19" s="2" t="s">
        <v>73</v>
      </c>
      <c r="C19" s="64"/>
      <c r="D19" s="64">
        <v>20</v>
      </c>
      <c r="E19" s="64"/>
      <c r="F19" s="24"/>
      <c r="G19" s="24"/>
      <c r="H19" s="24"/>
      <c r="I19" s="24"/>
      <c r="J19" s="21"/>
      <c r="K19" s="21"/>
      <c r="L19" s="21"/>
      <c r="M19" s="21"/>
      <c r="N19" s="21"/>
      <c r="O19" s="21"/>
      <c r="Q19" s="78">
        <f t="shared" si="5"/>
        <v>0</v>
      </c>
      <c r="R19" s="78">
        <f t="shared" si="5"/>
        <v>20</v>
      </c>
      <c r="S19" s="78">
        <f t="shared" si="5"/>
        <v>0</v>
      </c>
    </row>
    <row r="20" spans="1:19" ht="34.5" customHeight="1" x14ac:dyDescent="0.25">
      <c r="A20" s="25"/>
      <c r="B20" s="30" t="s">
        <v>74</v>
      </c>
      <c r="C20" s="79"/>
      <c r="D20" s="79"/>
      <c r="E20" s="64">
        <v>8</v>
      </c>
      <c r="F20" s="28"/>
      <c r="G20" s="28"/>
      <c r="H20" s="25"/>
      <c r="I20" s="25"/>
      <c r="J20" s="25"/>
      <c r="K20" s="25"/>
      <c r="L20" s="25"/>
      <c r="M20" s="25"/>
      <c r="N20" s="31"/>
      <c r="O20" s="25"/>
      <c r="Q20" s="78">
        <f t="shared" si="2"/>
        <v>0</v>
      </c>
      <c r="R20" s="78">
        <f t="shared" si="3"/>
        <v>0</v>
      </c>
      <c r="S20" s="78">
        <f t="shared" si="4"/>
        <v>8</v>
      </c>
    </row>
    <row r="21" spans="1:19" ht="33" customHeight="1" x14ac:dyDescent="0.25">
      <c r="A21" s="32"/>
      <c r="B21" s="30" t="s">
        <v>83</v>
      </c>
      <c r="C21" s="64">
        <v>15</v>
      </c>
      <c r="D21" s="64">
        <v>15</v>
      </c>
      <c r="E21" s="64"/>
      <c r="F21" s="34"/>
      <c r="G21" s="34"/>
      <c r="H21" s="34"/>
      <c r="I21" s="34"/>
      <c r="J21" s="34"/>
      <c r="K21" s="34"/>
      <c r="L21" s="34"/>
      <c r="M21" s="34"/>
      <c r="N21" s="34"/>
      <c r="O21" s="36"/>
      <c r="Q21" s="78">
        <f t="shared" si="2"/>
        <v>15</v>
      </c>
      <c r="R21" s="78">
        <f t="shared" si="3"/>
        <v>15</v>
      </c>
      <c r="S21" s="78">
        <f t="shared" si="4"/>
        <v>0</v>
      </c>
    </row>
    <row r="22" spans="1:19" ht="32.25" customHeight="1" x14ac:dyDescent="0.25">
      <c r="A22" s="38"/>
      <c r="B22" s="30" t="s">
        <v>97</v>
      </c>
      <c r="C22" s="64"/>
      <c r="D22" s="64">
        <v>8.5</v>
      </c>
      <c r="E22" s="64"/>
      <c r="F22" s="33"/>
      <c r="G22" s="33"/>
      <c r="H22" s="35"/>
      <c r="I22" s="33"/>
      <c r="J22" s="33"/>
      <c r="K22" s="35"/>
      <c r="L22" s="36"/>
      <c r="M22" s="36"/>
      <c r="N22" s="35"/>
      <c r="O22" s="36"/>
      <c r="Q22" s="78">
        <f t="shared" si="2"/>
        <v>0</v>
      </c>
      <c r="R22" s="78">
        <f t="shared" si="3"/>
        <v>8.5</v>
      </c>
      <c r="S22" s="78">
        <f t="shared" si="4"/>
        <v>0</v>
      </c>
    </row>
    <row r="23" spans="1:19" ht="17.25" customHeight="1" x14ac:dyDescent="0.25">
      <c r="A23" s="38"/>
      <c r="B23" s="39" t="s">
        <v>62</v>
      </c>
      <c r="C23" s="80">
        <v>30</v>
      </c>
      <c r="D23" s="80">
        <v>33</v>
      </c>
      <c r="E23" s="80"/>
      <c r="F23" s="33"/>
      <c r="G23" s="33"/>
      <c r="H23" s="35"/>
      <c r="I23" s="33"/>
      <c r="J23" s="33"/>
      <c r="K23" s="35"/>
      <c r="L23" s="36"/>
      <c r="M23" s="36"/>
      <c r="N23" s="35"/>
      <c r="O23" s="36"/>
      <c r="Q23" s="78">
        <f t="shared" si="2"/>
        <v>30</v>
      </c>
      <c r="R23" s="78">
        <f t="shared" si="3"/>
        <v>33</v>
      </c>
      <c r="S23" s="78">
        <f t="shared" si="4"/>
        <v>0</v>
      </c>
    </row>
    <row r="24" spans="1:19" ht="26.25" customHeight="1" x14ac:dyDescent="0.25">
      <c r="A24" s="38"/>
      <c r="B24" s="5" t="s">
        <v>63</v>
      </c>
      <c r="C24" s="64">
        <v>30</v>
      </c>
      <c r="D24" s="80"/>
      <c r="E24" s="80"/>
      <c r="F24" s="81"/>
      <c r="G24" s="81"/>
      <c r="H24" s="81"/>
      <c r="I24" s="81"/>
      <c r="J24" s="81"/>
      <c r="K24" s="81"/>
      <c r="L24" s="36"/>
      <c r="M24" s="36"/>
      <c r="N24" s="35"/>
      <c r="O24" s="36"/>
      <c r="Q24" s="78">
        <f t="shared" si="2"/>
        <v>30</v>
      </c>
      <c r="R24" s="78">
        <f t="shared" si="3"/>
        <v>0</v>
      </c>
      <c r="S24" s="78">
        <f t="shared" si="4"/>
        <v>0</v>
      </c>
    </row>
    <row r="25" spans="1:19" ht="16.5" customHeight="1" x14ac:dyDescent="0.25">
      <c r="A25" s="38"/>
      <c r="B25" s="30" t="s">
        <v>87</v>
      </c>
      <c r="C25" s="64">
        <v>18</v>
      </c>
      <c r="D25" s="64"/>
      <c r="E25" s="64"/>
      <c r="F25" s="64"/>
      <c r="G25" s="64">
        <v>19</v>
      </c>
      <c r="H25" s="81"/>
      <c r="I25" s="81"/>
      <c r="J25" s="81"/>
      <c r="K25" s="81"/>
      <c r="L25" s="36"/>
      <c r="M25" s="36"/>
      <c r="N25" s="35"/>
      <c r="O25" s="36"/>
      <c r="Q25" s="78">
        <f t="shared" si="2"/>
        <v>18</v>
      </c>
      <c r="R25" s="78">
        <f t="shared" si="3"/>
        <v>19</v>
      </c>
      <c r="S25" s="78">
        <f t="shared" si="4"/>
        <v>0</v>
      </c>
    </row>
    <row r="26" spans="1:19" ht="14.1" customHeight="1" x14ac:dyDescent="0.25">
      <c r="A26" s="32"/>
      <c r="B26" s="30" t="s">
        <v>85</v>
      </c>
      <c r="C26" s="64">
        <v>15</v>
      </c>
      <c r="D26" s="64">
        <v>15</v>
      </c>
      <c r="E26" s="64">
        <v>15</v>
      </c>
      <c r="F26" s="64">
        <v>5</v>
      </c>
      <c r="G26" s="64">
        <v>5</v>
      </c>
      <c r="H26" s="64">
        <v>5</v>
      </c>
      <c r="I26" s="81"/>
      <c r="J26" s="81"/>
      <c r="K26" s="82"/>
      <c r="L26" s="33"/>
      <c r="M26" s="33"/>
      <c r="N26" s="33"/>
      <c r="O26" s="41"/>
      <c r="Q26" s="78">
        <f t="shared" si="2"/>
        <v>20</v>
      </c>
      <c r="R26" s="78">
        <f t="shared" si="3"/>
        <v>20</v>
      </c>
      <c r="S26" s="78">
        <f t="shared" si="4"/>
        <v>20</v>
      </c>
    </row>
    <row r="27" spans="1:19" ht="18.75" customHeight="1" x14ac:dyDescent="0.25">
      <c r="A27" s="32"/>
      <c r="B27" s="30" t="s">
        <v>86</v>
      </c>
      <c r="C27" s="64">
        <v>15</v>
      </c>
      <c r="D27" s="64">
        <v>15</v>
      </c>
      <c r="E27" s="64">
        <v>15</v>
      </c>
      <c r="F27" s="64">
        <v>4.5</v>
      </c>
      <c r="G27" s="64">
        <v>4.5</v>
      </c>
      <c r="H27" s="64">
        <v>4.5</v>
      </c>
      <c r="I27" s="81">
        <v>1.2</v>
      </c>
      <c r="J27" s="81">
        <v>1.2</v>
      </c>
      <c r="K27" s="81">
        <v>1.2</v>
      </c>
      <c r="L27" s="42"/>
      <c r="M27" s="42"/>
      <c r="N27" s="41"/>
      <c r="O27" s="41"/>
      <c r="Q27" s="78">
        <f t="shared" si="2"/>
        <v>20.7</v>
      </c>
      <c r="R27" s="78">
        <f t="shared" si="3"/>
        <v>20.7</v>
      </c>
      <c r="S27" s="78">
        <f t="shared" si="4"/>
        <v>20.7</v>
      </c>
    </row>
    <row r="28" spans="1:19" ht="40.5" customHeight="1" x14ac:dyDescent="0.25">
      <c r="A28" s="32"/>
      <c r="B28" s="30" t="s">
        <v>89</v>
      </c>
      <c r="C28" s="24"/>
      <c r="D28" s="24"/>
      <c r="E28" s="64">
        <v>50</v>
      </c>
      <c r="F28" s="24"/>
      <c r="G28" s="24"/>
      <c r="H28" s="24"/>
      <c r="I28" s="35"/>
      <c r="J28" s="35"/>
      <c r="K28" s="35"/>
      <c r="L28" s="42"/>
      <c r="M28" s="42"/>
      <c r="N28" s="41"/>
      <c r="O28" s="41"/>
      <c r="Q28" s="78">
        <f t="shared" ref="Q28:S29" si="6">C28+F28+I28+L28</f>
        <v>0</v>
      </c>
      <c r="R28" s="78">
        <f t="shared" si="6"/>
        <v>0</v>
      </c>
      <c r="S28" s="78">
        <f t="shared" si="6"/>
        <v>50</v>
      </c>
    </row>
    <row r="29" spans="1:19" s="72" customFormat="1" ht="20.25" customHeight="1" x14ac:dyDescent="0.25">
      <c r="A29" s="65"/>
      <c r="B29" s="69" t="s">
        <v>92</v>
      </c>
      <c r="C29" s="66">
        <v>97.966999999999999</v>
      </c>
      <c r="D29" s="66">
        <v>97.966999999999999</v>
      </c>
      <c r="E29" s="66">
        <v>97.966999999999999</v>
      </c>
      <c r="F29" s="66">
        <v>52.692999999999998</v>
      </c>
      <c r="G29" s="66">
        <v>52.692999999999998</v>
      </c>
      <c r="H29" s="66">
        <v>52.692999999999998</v>
      </c>
      <c r="I29" s="66">
        <v>2.9540000000000002</v>
      </c>
      <c r="J29" s="66">
        <v>2.9540000000000002</v>
      </c>
      <c r="K29" s="66">
        <v>2.9540000000000002</v>
      </c>
      <c r="L29" s="67"/>
      <c r="M29" s="67"/>
      <c r="N29" s="68"/>
      <c r="O29" s="68"/>
      <c r="P29" s="70"/>
      <c r="Q29" s="74">
        <f t="shared" ref="Q29:Q58" si="7">C29+F29+I29+L29</f>
        <v>153.614</v>
      </c>
      <c r="R29" s="74">
        <f t="shared" si="6"/>
        <v>153.614</v>
      </c>
      <c r="S29" s="74">
        <f t="shared" si="6"/>
        <v>153.614</v>
      </c>
    </row>
    <row r="30" spans="1:19" ht="14.1" customHeight="1" x14ac:dyDescent="0.25">
      <c r="A30" s="19" t="s">
        <v>4</v>
      </c>
      <c r="B30" s="44" t="s">
        <v>36</v>
      </c>
      <c r="C30" s="45">
        <f t="shared" ref="C30:K30" si="8">SUM(C31:C45)</f>
        <v>97.747</v>
      </c>
      <c r="D30" s="84">
        <f t="shared" si="8"/>
        <v>97.1</v>
      </c>
      <c r="E30" s="84">
        <f t="shared" si="8"/>
        <v>75</v>
      </c>
      <c r="F30" s="45">
        <f t="shared" si="8"/>
        <v>22.152999999999999</v>
      </c>
      <c r="G30" s="84">
        <f t="shared" si="8"/>
        <v>7.6</v>
      </c>
      <c r="H30" s="84">
        <f t="shared" si="8"/>
        <v>0</v>
      </c>
      <c r="I30" s="84">
        <f t="shared" si="8"/>
        <v>0</v>
      </c>
      <c r="J30" s="84">
        <f t="shared" si="8"/>
        <v>0</v>
      </c>
      <c r="K30" s="84">
        <f t="shared" si="8"/>
        <v>0</v>
      </c>
      <c r="L30" s="45">
        <f>SUM(L32:L45)</f>
        <v>0</v>
      </c>
      <c r="M30" s="45">
        <f>SUM(M32:M45)</f>
        <v>0</v>
      </c>
      <c r="N30" s="45">
        <f>SUM(N32:N45)</f>
        <v>0</v>
      </c>
      <c r="O30" s="19"/>
      <c r="Q30" s="84">
        <f>SUM(Q31:Q45)</f>
        <v>119.9</v>
      </c>
      <c r="R30" s="84">
        <f>SUM(R31:R45)</f>
        <v>79.7</v>
      </c>
      <c r="S30" s="84">
        <f>SUM(S31:S45)</f>
        <v>30</v>
      </c>
    </row>
    <row r="31" spans="1:19" ht="20.25" customHeight="1" x14ac:dyDescent="0.25">
      <c r="A31" s="32"/>
      <c r="B31" s="43" t="s">
        <v>94</v>
      </c>
      <c r="C31" s="23">
        <f>C61</f>
        <v>12.285</v>
      </c>
      <c r="D31" s="23"/>
      <c r="E31" s="23"/>
      <c r="F31" s="23">
        <f>F61</f>
        <v>7.2149999999999999</v>
      </c>
      <c r="G31" s="63"/>
      <c r="H31" s="63"/>
      <c r="I31" s="63"/>
      <c r="J31" s="63"/>
      <c r="K31" s="63"/>
      <c r="L31" s="23">
        <f>L64</f>
        <v>0</v>
      </c>
      <c r="M31" s="23">
        <f>M64</f>
        <v>0</v>
      </c>
      <c r="N31" s="23">
        <f>N64</f>
        <v>0</v>
      </c>
      <c r="O31" s="41"/>
      <c r="Q31" s="78">
        <f>C31+F31+I31+L31</f>
        <v>19.5</v>
      </c>
      <c r="R31" s="78">
        <f>D31+G31+J31+M31</f>
        <v>0</v>
      </c>
      <c r="S31" s="78">
        <f>E31+H31+K31+N31</f>
        <v>0</v>
      </c>
    </row>
    <row r="32" spans="1:19" s="46" customFormat="1" ht="14.1" customHeight="1" x14ac:dyDescent="0.25">
      <c r="A32" s="32"/>
      <c r="B32" s="3" t="s">
        <v>64</v>
      </c>
      <c r="C32" s="24"/>
      <c r="D32" s="24"/>
      <c r="E32" s="24"/>
      <c r="F32" s="64">
        <f>F64</f>
        <v>8.5</v>
      </c>
      <c r="G32" s="64">
        <f>G64</f>
        <v>7.6</v>
      </c>
      <c r="H32" s="81"/>
      <c r="I32" s="81"/>
      <c r="J32" s="33"/>
      <c r="K32" s="37"/>
      <c r="L32" s="37"/>
      <c r="M32" s="37"/>
      <c r="N32" s="36"/>
      <c r="O32" s="36"/>
      <c r="Q32" s="78">
        <f t="shared" si="7"/>
        <v>8.5</v>
      </c>
      <c r="R32" s="78">
        <f t="shared" ref="R32:R58" si="9">D32+G32+J32+M32</f>
        <v>7.6</v>
      </c>
      <c r="S32" s="78">
        <f t="shared" ref="S32:S58" si="10">E32+H32+K32+N32</f>
        <v>0</v>
      </c>
    </row>
    <row r="33" spans="1:19" s="46" customFormat="1" ht="14.1" customHeight="1" x14ac:dyDescent="0.25">
      <c r="A33" s="32"/>
      <c r="B33" s="2" t="s">
        <v>68</v>
      </c>
      <c r="C33" s="24"/>
      <c r="D33" s="24"/>
      <c r="E33" s="24"/>
      <c r="F33" s="64"/>
      <c r="G33" s="64"/>
      <c r="H33" s="81"/>
      <c r="I33" s="81"/>
      <c r="J33" s="33"/>
      <c r="K33" s="37"/>
      <c r="L33" s="37"/>
      <c r="M33" s="37"/>
      <c r="N33" s="36"/>
      <c r="O33" s="36"/>
      <c r="Q33" s="78">
        <f t="shared" si="7"/>
        <v>0</v>
      </c>
      <c r="R33" s="78"/>
      <c r="S33" s="78"/>
    </row>
    <row r="34" spans="1:19" s="46" customFormat="1" ht="14.1" customHeight="1" x14ac:dyDescent="0.25">
      <c r="A34" s="32"/>
      <c r="B34" s="47" t="s">
        <v>65</v>
      </c>
      <c r="C34" s="64">
        <v>14</v>
      </c>
      <c r="D34" s="64">
        <v>4</v>
      </c>
      <c r="E34" s="64"/>
      <c r="F34" s="33"/>
      <c r="G34" s="33"/>
      <c r="H34" s="35"/>
      <c r="I34" s="33"/>
      <c r="J34" s="33"/>
      <c r="K34" s="35"/>
      <c r="L34" s="37"/>
      <c r="M34" s="37"/>
      <c r="N34" s="35"/>
      <c r="O34" s="36"/>
      <c r="Q34" s="78">
        <f t="shared" si="7"/>
        <v>14</v>
      </c>
      <c r="R34" s="78">
        <f t="shared" si="9"/>
        <v>4</v>
      </c>
      <c r="S34" s="78">
        <f t="shared" si="10"/>
        <v>0</v>
      </c>
    </row>
    <row r="35" spans="1:19" s="46" customFormat="1" ht="14.1" customHeight="1" x14ac:dyDescent="0.25">
      <c r="A35" s="32"/>
      <c r="B35" s="43" t="s">
        <v>95</v>
      </c>
      <c r="C35" s="24">
        <f>C67</f>
        <v>10.962</v>
      </c>
      <c r="D35" s="41"/>
      <c r="E35" s="41"/>
      <c r="F35" s="24">
        <f t="shared" ref="F35:N35" si="11">F67</f>
        <v>6.4379999999999997</v>
      </c>
      <c r="G35" s="41"/>
      <c r="H35" s="41"/>
      <c r="I35" s="41"/>
      <c r="J35" s="41"/>
      <c r="K35" s="41"/>
      <c r="L35" s="24">
        <f t="shared" si="11"/>
        <v>0</v>
      </c>
      <c r="M35" s="24">
        <f t="shared" si="11"/>
        <v>0</v>
      </c>
      <c r="N35" s="24">
        <f t="shared" si="11"/>
        <v>0</v>
      </c>
      <c r="O35" s="36"/>
      <c r="Q35" s="78">
        <f t="shared" si="7"/>
        <v>17.399999999999999</v>
      </c>
      <c r="R35" s="78">
        <f t="shared" si="9"/>
        <v>0</v>
      </c>
      <c r="S35" s="78">
        <f t="shared" si="10"/>
        <v>0</v>
      </c>
    </row>
    <row r="36" spans="1:19" s="46" customFormat="1" ht="33.75" customHeight="1" x14ac:dyDescent="0.25">
      <c r="A36" s="32"/>
      <c r="B36" s="4" t="s">
        <v>70</v>
      </c>
      <c r="C36" s="64">
        <v>18</v>
      </c>
      <c r="D36" s="64"/>
      <c r="E36" s="24"/>
      <c r="F36" s="34"/>
      <c r="G36" s="34"/>
      <c r="H36" s="24"/>
      <c r="I36" s="34"/>
      <c r="J36" s="34"/>
      <c r="K36" s="24"/>
      <c r="L36" s="34"/>
      <c r="M36" s="34"/>
      <c r="N36" s="34"/>
      <c r="O36" s="24"/>
      <c r="Q36" s="78">
        <f t="shared" ref="Q36:Q42" si="12">C36+F36+I36+L36</f>
        <v>18</v>
      </c>
      <c r="R36" s="78">
        <f t="shared" ref="R36:R42" si="13">D36+G36+J36+M36</f>
        <v>0</v>
      </c>
      <c r="S36" s="78">
        <f t="shared" ref="S36:S42" si="14">E36+H36+K36+N36</f>
        <v>0</v>
      </c>
    </row>
    <row r="37" spans="1:19" s="46" customFormat="1" ht="14.1" customHeight="1" x14ac:dyDescent="0.25">
      <c r="A37" s="32"/>
      <c r="B37" s="30" t="s">
        <v>77</v>
      </c>
      <c r="C37" s="64">
        <v>4</v>
      </c>
      <c r="D37" s="24"/>
      <c r="E37" s="24"/>
      <c r="F37" s="34"/>
      <c r="G37" s="34"/>
      <c r="H37" s="24"/>
      <c r="I37" s="34"/>
      <c r="J37" s="34"/>
      <c r="K37" s="24"/>
      <c r="L37" s="34"/>
      <c r="M37" s="34"/>
      <c r="N37" s="34"/>
      <c r="O37" s="24"/>
      <c r="Q37" s="78">
        <f t="shared" si="12"/>
        <v>4</v>
      </c>
      <c r="R37" s="78">
        <f t="shared" si="13"/>
        <v>0</v>
      </c>
      <c r="S37" s="78">
        <f t="shared" si="14"/>
        <v>0</v>
      </c>
    </row>
    <row r="38" spans="1:19" s="46" customFormat="1" ht="14.1" customHeight="1" x14ac:dyDescent="0.25">
      <c r="A38" s="32"/>
      <c r="B38" s="30" t="s">
        <v>76</v>
      </c>
      <c r="C38" s="24"/>
      <c r="D38" s="64">
        <v>9</v>
      </c>
      <c r="E38" s="64"/>
      <c r="F38" s="34"/>
      <c r="G38" s="34"/>
      <c r="H38" s="24"/>
      <c r="I38" s="34"/>
      <c r="J38" s="34"/>
      <c r="K38" s="24"/>
      <c r="L38" s="34"/>
      <c r="M38" s="34"/>
      <c r="N38" s="34"/>
      <c r="O38" s="24"/>
      <c r="Q38" s="78">
        <f t="shared" si="12"/>
        <v>0</v>
      </c>
      <c r="R38" s="78">
        <f t="shared" si="13"/>
        <v>9</v>
      </c>
      <c r="S38" s="78">
        <f t="shared" si="14"/>
        <v>0</v>
      </c>
    </row>
    <row r="39" spans="1:19" s="46" customFormat="1" ht="14.1" customHeight="1" x14ac:dyDescent="0.25">
      <c r="A39" s="32"/>
      <c r="B39" s="30" t="s">
        <v>96</v>
      </c>
      <c r="C39" s="24"/>
      <c r="D39" s="64"/>
      <c r="E39" s="64">
        <v>30</v>
      </c>
      <c r="F39" s="34"/>
      <c r="G39" s="34"/>
      <c r="H39" s="24"/>
      <c r="I39" s="34"/>
      <c r="J39" s="34"/>
      <c r="K39" s="24"/>
      <c r="L39" s="34"/>
      <c r="M39" s="34"/>
      <c r="N39" s="34"/>
      <c r="O39" s="24"/>
      <c r="Q39" s="78">
        <f t="shared" si="12"/>
        <v>0</v>
      </c>
      <c r="R39" s="78">
        <f t="shared" si="13"/>
        <v>0</v>
      </c>
      <c r="S39" s="78">
        <f t="shared" si="14"/>
        <v>30</v>
      </c>
    </row>
    <row r="40" spans="1:19" s="46" customFormat="1" ht="37.5" customHeight="1" x14ac:dyDescent="0.25">
      <c r="A40" s="32"/>
      <c r="B40" s="30" t="s">
        <v>88</v>
      </c>
      <c r="C40" s="24"/>
      <c r="D40" s="64">
        <v>1.1000000000000001</v>
      </c>
      <c r="E40" s="24"/>
      <c r="F40" s="24"/>
      <c r="G40" s="24"/>
      <c r="H40" s="24"/>
      <c r="I40" s="34"/>
      <c r="J40" s="34"/>
      <c r="K40" s="24"/>
      <c r="L40" s="34"/>
      <c r="M40" s="34"/>
      <c r="N40" s="34"/>
      <c r="O40" s="24"/>
      <c r="Q40" s="78">
        <f t="shared" si="12"/>
        <v>0</v>
      </c>
      <c r="R40" s="78">
        <f t="shared" si="13"/>
        <v>1.1000000000000001</v>
      </c>
      <c r="S40" s="78">
        <f t="shared" si="14"/>
        <v>0</v>
      </c>
    </row>
    <row r="41" spans="1:19" s="46" customFormat="1" ht="35.25" customHeight="1" x14ac:dyDescent="0.25">
      <c r="A41" s="32"/>
      <c r="B41" s="30" t="s">
        <v>90</v>
      </c>
      <c r="C41" s="64">
        <v>9.5</v>
      </c>
      <c r="D41" s="24"/>
      <c r="E41" s="24"/>
      <c r="F41" s="24"/>
      <c r="G41" s="24"/>
      <c r="H41" s="24"/>
      <c r="I41" s="34"/>
      <c r="J41" s="34"/>
      <c r="K41" s="24"/>
      <c r="L41" s="34"/>
      <c r="M41" s="34"/>
      <c r="N41" s="34"/>
      <c r="O41" s="24"/>
      <c r="Q41" s="78">
        <f t="shared" si="12"/>
        <v>9.5</v>
      </c>
      <c r="R41" s="78">
        <f t="shared" si="13"/>
        <v>0</v>
      </c>
      <c r="S41" s="78">
        <f t="shared" si="14"/>
        <v>0</v>
      </c>
    </row>
    <row r="42" spans="1:19" s="46" customFormat="1" ht="21.75" customHeight="1" x14ac:dyDescent="0.25">
      <c r="A42" s="32"/>
      <c r="B42" s="30" t="s">
        <v>93</v>
      </c>
      <c r="C42" s="64">
        <v>4</v>
      </c>
      <c r="D42" s="64">
        <v>8</v>
      </c>
      <c r="E42" s="24"/>
      <c r="F42" s="24"/>
      <c r="G42" s="24"/>
      <c r="H42" s="24"/>
      <c r="I42" s="34"/>
      <c r="J42" s="34"/>
      <c r="K42" s="24"/>
      <c r="L42" s="34"/>
      <c r="M42" s="34"/>
      <c r="N42" s="34"/>
      <c r="O42" s="24"/>
      <c r="Q42" s="78">
        <f t="shared" si="12"/>
        <v>4</v>
      </c>
      <c r="R42" s="78">
        <f t="shared" si="13"/>
        <v>8</v>
      </c>
      <c r="S42" s="78">
        <f t="shared" si="14"/>
        <v>0</v>
      </c>
    </row>
    <row r="43" spans="1:19" s="46" customFormat="1" ht="18" customHeight="1" x14ac:dyDescent="0.25">
      <c r="A43" s="32"/>
      <c r="B43" s="39" t="s">
        <v>62</v>
      </c>
      <c r="C43" s="64">
        <v>25</v>
      </c>
      <c r="D43" s="64"/>
      <c r="E43" s="24"/>
      <c r="F43" s="24"/>
      <c r="G43" s="24"/>
      <c r="H43" s="24"/>
      <c r="I43" s="34"/>
      <c r="J43" s="34"/>
      <c r="K43" s="24"/>
      <c r="L43" s="34"/>
      <c r="M43" s="34"/>
      <c r="N43" s="34"/>
      <c r="O43" s="24"/>
      <c r="Q43" s="78">
        <f t="shared" ref="Q43:S45" si="15">C43+F43+I43+L43</f>
        <v>25</v>
      </c>
      <c r="R43" s="78">
        <f t="shared" si="15"/>
        <v>0</v>
      </c>
      <c r="S43" s="78">
        <f t="shared" si="15"/>
        <v>0</v>
      </c>
    </row>
    <row r="44" spans="1:19" s="46" customFormat="1" ht="39.75" customHeight="1" x14ac:dyDescent="0.25">
      <c r="A44" s="32"/>
      <c r="B44" s="4" t="s">
        <v>69</v>
      </c>
      <c r="C44" s="24"/>
      <c r="D44" s="64">
        <v>25</v>
      </c>
      <c r="E44" s="64">
        <v>45</v>
      </c>
      <c r="F44" s="24"/>
      <c r="G44" s="24"/>
      <c r="H44" s="24"/>
      <c r="I44" s="34"/>
      <c r="J44" s="34"/>
      <c r="K44" s="24"/>
      <c r="L44" s="34"/>
      <c r="M44" s="34"/>
      <c r="N44" s="34"/>
      <c r="O44" s="24"/>
      <c r="Q44" s="78"/>
      <c r="R44" s="78"/>
      <c r="S44" s="78"/>
    </row>
    <row r="45" spans="1:19" s="46" customFormat="1" ht="13.5" customHeight="1" x14ac:dyDescent="0.25">
      <c r="A45" s="32"/>
      <c r="B45" s="48" t="s">
        <v>66</v>
      </c>
      <c r="C45" s="24"/>
      <c r="D45" s="64">
        <v>50</v>
      </c>
      <c r="E45" s="64"/>
      <c r="F45" s="24"/>
      <c r="G45" s="24"/>
      <c r="H45" s="24"/>
      <c r="I45" s="34"/>
      <c r="J45" s="34"/>
      <c r="K45" s="24"/>
      <c r="L45" s="34"/>
      <c r="M45" s="34"/>
      <c r="N45" s="34"/>
      <c r="O45" s="24"/>
      <c r="Q45" s="78">
        <f t="shared" si="15"/>
        <v>0</v>
      </c>
      <c r="R45" s="78">
        <f t="shared" si="15"/>
        <v>50</v>
      </c>
      <c r="S45" s="78">
        <f t="shared" si="15"/>
        <v>0</v>
      </c>
    </row>
    <row r="46" spans="1:19" ht="15.75" customHeight="1" x14ac:dyDescent="0.25">
      <c r="A46" s="19" t="s">
        <v>5</v>
      </c>
      <c r="B46" s="44" t="s">
        <v>37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50"/>
      <c r="O46" s="50"/>
      <c r="Q46" s="78">
        <f t="shared" si="7"/>
        <v>0</v>
      </c>
      <c r="R46" s="78">
        <f t="shared" si="9"/>
        <v>0</v>
      </c>
      <c r="S46" s="78">
        <f t="shared" si="10"/>
        <v>0</v>
      </c>
    </row>
    <row r="47" spans="1:19" ht="15.75" hidden="1" customHeight="1" x14ac:dyDescent="0.25">
      <c r="A47" s="19"/>
      <c r="B47" s="44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50"/>
      <c r="O47" s="50"/>
      <c r="Q47" s="78">
        <f t="shared" si="7"/>
        <v>0</v>
      </c>
      <c r="R47" s="78">
        <f t="shared" si="9"/>
        <v>0</v>
      </c>
      <c r="S47" s="78">
        <f t="shared" si="10"/>
        <v>0</v>
      </c>
    </row>
    <row r="48" spans="1:19" ht="15.75" hidden="1" customHeight="1" x14ac:dyDescent="0.25">
      <c r="A48" s="19"/>
      <c r="B48" s="44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0"/>
      <c r="O48" s="50"/>
      <c r="Q48" s="78">
        <f t="shared" si="7"/>
        <v>0</v>
      </c>
      <c r="R48" s="78">
        <f t="shared" si="9"/>
        <v>0</v>
      </c>
      <c r="S48" s="78">
        <f t="shared" si="10"/>
        <v>0</v>
      </c>
    </row>
    <row r="49" spans="1:19" ht="15.75" customHeight="1" x14ac:dyDescent="0.25">
      <c r="A49" s="19" t="s">
        <v>6</v>
      </c>
      <c r="B49" s="44" t="s">
        <v>38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50"/>
      <c r="O49" s="50"/>
      <c r="Q49" s="78">
        <f t="shared" si="7"/>
        <v>0</v>
      </c>
      <c r="R49" s="78">
        <f t="shared" si="9"/>
        <v>0</v>
      </c>
      <c r="S49" s="78">
        <f t="shared" si="10"/>
        <v>0</v>
      </c>
    </row>
    <row r="50" spans="1:19" ht="15.75" hidden="1" customHeight="1" x14ac:dyDescent="0.25">
      <c r="A50" s="19"/>
      <c r="B50" s="44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0"/>
      <c r="O50" s="50"/>
      <c r="Q50" s="26">
        <f t="shared" si="7"/>
        <v>0</v>
      </c>
      <c r="R50" s="26">
        <f t="shared" si="9"/>
        <v>0</v>
      </c>
      <c r="S50" s="26">
        <f t="shared" si="10"/>
        <v>0</v>
      </c>
    </row>
    <row r="51" spans="1:19" ht="15.75" hidden="1" customHeight="1" x14ac:dyDescent="0.25">
      <c r="A51" s="19"/>
      <c r="B51" s="44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  <c r="O51" s="50"/>
      <c r="Q51" s="26">
        <f t="shared" si="7"/>
        <v>0</v>
      </c>
      <c r="R51" s="26">
        <f t="shared" si="9"/>
        <v>0</v>
      </c>
      <c r="S51" s="26">
        <f t="shared" si="10"/>
        <v>0</v>
      </c>
    </row>
    <row r="52" spans="1:19" ht="15.75" customHeight="1" x14ac:dyDescent="0.25">
      <c r="A52" s="19" t="s">
        <v>7</v>
      </c>
      <c r="B52" s="44" t="s">
        <v>39</v>
      </c>
      <c r="C52" s="85">
        <f>C53</f>
        <v>0</v>
      </c>
      <c r="D52" s="85">
        <f t="shared" ref="D52:N52" si="16">D53</f>
        <v>0</v>
      </c>
      <c r="E52" s="84">
        <f t="shared" si="16"/>
        <v>200</v>
      </c>
      <c r="F52" s="85">
        <f t="shared" si="16"/>
        <v>0</v>
      </c>
      <c r="G52" s="85">
        <f t="shared" si="16"/>
        <v>0</v>
      </c>
      <c r="H52" s="85">
        <f t="shared" si="16"/>
        <v>0</v>
      </c>
      <c r="I52" s="85">
        <f t="shared" si="16"/>
        <v>0</v>
      </c>
      <c r="J52" s="85">
        <f t="shared" si="16"/>
        <v>0</v>
      </c>
      <c r="K52" s="85">
        <f t="shared" si="16"/>
        <v>0</v>
      </c>
      <c r="L52" s="45">
        <f t="shared" si="16"/>
        <v>0</v>
      </c>
      <c r="M52" s="45">
        <f t="shared" si="16"/>
        <v>0</v>
      </c>
      <c r="N52" s="45">
        <f t="shared" si="16"/>
        <v>0</v>
      </c>
      <c r="O52" s="19"/>
      <c r="Q52" s="89">
        <f t="shared" si="7"/>
        <v>0</v>
      </c>
      <c r="R52" s="89">
        <f t="shared" si="9"/>
        <v>0</v>
      </c>
      <c r="S52" s="89">
        <f t="shared" si="10"/>
        <v>200</v>
      </c>
    </row>
    <row r="53" spans="1:19" ht="15.75" customHeight="1" x14ac:dyDescent="0.25">
      <c r="A53" s="19"/>
      <c r="B53" s="48" t="s">
        <v>66</v>
      </c>
      <c r="C53" s="41"/>
      <c r="D53" s="41"/>
      <c r="E53" s="64">
        <v>200</v>
      </c>
      <c r="F53" s="85"/>
      <c r="G53" s="85"/>
      <c r="H53" s="85"/>
      <c r="I53" s="85"/>
      <c r="J53" s="85"/>
      <c r="K53" s="85"/>
      <c r="L53" s="19"/>
      <c r="M53" s="19"/>
      <c r="N53" s="19"/>
      <c r="O53" s="19"/>
      <c r="Q53" s="78">
        <f t="shared" si="7"/>
        <v>0</v>
      </c>
      <c r="R53" s="78">
        <f t="shared" si="9"/>
        <v>0</v>
      </c>
      <c r="S53" s="78">
        <f t="shared" si="10"/>
        <v>200</v>
      </c>
    </row>
    <row r="54" spans="1:19" ht="15.75" hidden="1" customHeight="1" x14ac:dyDescent="0.25">
      <c r="A54" s="19"/>
      <c r="B54" s="44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Q54" s="78">
        <f t="shared" si="7"/>
        <v>0</v>
      </c>
      <c r="R54" s="78">
        <f t="shared" si="9"/>
        <v>0</v>
      </c>
      <c r="S54" s="78">
        <f t="shared" si="10"/>
        <v>0</v>
      </c>
    </row>
    <row r="55" spans="1:19" ht="15.75" hidden="1" customHeight="1" x14ac:dyDescent="0.25">
      <c r="A55" s="19"/>
      <c r="B55" s="44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Q55" s="78">
        <f t="shared" si="7"/>
        <v>0</v>
      </c>
      <c r="R55" s="78">
        <f t="shared" si="9"/>
        <v>0</v>
      </c>
      <c r="S55" s="78">
        <f t="shared" si="10"/>
        <v>0</v>
      </c>
    </row>
    <row r="56" spans="1:19" ht="36.75" customHeight="1" x14ac:dyDescent="0.25">
      <c r="A56" s="16" t="s">
        <v>40</v>
      </c>
      <c r="B56" s="12" t="s">
        <v>41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62"/>
      <c r="Q56" s="83"/>
      <c r="R56" s="83"/>
      <c r="S56" s="83"/>
    </row>
    <row r="57" spans="1:19" ht="15.75" customHeight="1" x14ac:dyDescent="0.25">
      <c r="A57" s="19" t="s">
        <v>42</v>
      </c>
      <c r="B57" s="44" t="s">
        <v>43</v>
      </c>
      <c r="C57" s="34"/>
      <c r="D57" s="34"/>
      <c r="E57" s="34"/>
      <c r="F57" s="38"/>
      <c r="G57" s="38"/>
      <c r="H57" s="33"/>
      <c r="I57" s="33"/>
      <c r="J57" s="33"/>
      <c r="K57" s="51"/>
      <c r="L57" s="51"/>
      <c r="M57" s="51"/>
      <c r="N57" s="51"/>
      <c r="O57" s="51"/>
      <c r="Q57" s="78">
        <f t="shared" si="7"/>
        <v>0</v>
      </c>
      <c r="R57" s="78">
        <f t="shared" si="9"/>
        <v>0</v>
      </c>
      <c r="S57" s="78">
        <f t="shared" si="10"/>
        <v>0</v>
      </c>
    </row>
    <row r="58" spans="1:19" ht="15.75" x14ac:dyDescent="0.25">
      <c r="A58" s="19" t="s">
        <v>8</v>
      </c>
      <c r="B58" s="44" t="s">
        <v>44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Q58" s="78">
        <f t="shared" si="7"/>
        <v>0</v>
      </c>
      <c r="R58" s="78">
        <f t="shared" si="9"/>
        <v>0</v>
      </c>
      <c r="S58" s="78">
        <f t="shared" si="10"/>
        <v>0</v>
      </c>
    </row>
    <row r="59" spans="1:19" ht="15.75" customHeight="1" x14ac:dyDescent="0.25">
      <c r="A59" s="16" t="s">
        <v>9</v>
      </c>
      <c r="B59" s="52" t="s">
        <v>45</v>
      </c>
      <c r="C59" s="17">
        <f t="shared" ref="C59:N59" si="17">SUM(C60:C86)</f>
        <v>240.74700000000001</v>
      </c>
      <c r="D59" s="83">
        <f t="shared" si="17"/>
        <v>248.6</v>
      </c>
      <c r="E59" s="83">
        <f t="shared" si="17"/>
        <v>428</v>
      </c>
      <c r="F59" s="17">
        <f t="shared" si="17"/>
        <v>71.253000000000014</v>
      </c>
      <c r="G59" s="83">
        <f t="shared" si="17"/>
        <v>41.3</v>
      </c>
      <c r="H59" s="83">
        <f t="shared" si="17"/>
        <v>14.5</v>
      </c>
      <c r="I59" s="83">
        <f t="shared" si="17"/>
        <v>26.2</v>
      </c>
      <c r="J59" s="83">
        <f t="shared" si="17"/>
        <v>1.2</v>
      </c>
      <c r="K59" s="83">
        <f t="shared" si="17"/>
        <v>1.2</v>
      </c>
      <c r="L59" s="17">
        <f t="shared" si="17"/>
        <v>0</v>
      </c>
      <c r="M59" s="17">
        <f t="shared" si="17"/>
        <v>0</v>
      </c>
      <c r="N59" s="17">
        <f t="shared" si="17"/>
        <v>0</v>
      </c>
      <c r="O59" s="17"/>
      <c r="Q59" s="83">
        <f>SUM(Q60:Q86)</f>
        <v>338.2</v>
      </c>
      <c r="R59" s="83">
        <f>SUM(R60:R86)</f>
        <v>291.10000000000002</v>
      </c>
      <c r="S59" s="83">
        <f>SUM(S60:S86)</f>
        <v>443.7</v>
      </c>
    </row>
    <row r="60" spans="1:19" ht="14.1" customHeight="1" x14ac:dyDescent="0.25">
      <c r="A60" s="32" t="s">
        <v>10</v>
      </c>
      <c r="B60" s="22" t="s">
        <v>61</v>
      </c>
      <c r="C60" s="23"/>
      <c r="D60" s="23"/>
      <c r="E60" s="23"/>
      <c r="F60" s="77">
        <v>35</v>
      </c>
      <c r="G60" s="23"/>
      <c r="H60" s="23"/>
      <c r="I60" s="23"/>
      <c r="J60" s="23"/>
      <c r="K60" s="23"/>
      <c r="L60" s="23"/>
      <c r="M60" s="23"/>
      <c r="N60" s="23"/>
      <c r="O60" s="53" t="s">
        <v>46</v>
      </c>
      <c r="Q60" s="78">
        <f t="shared" ref="Q60:S61" si="18">C60+F60+I60+L60</f>
        <v>35</v>
      </c>
      <c r="R60" s="78">
        <f t="shared" si="18"/>
        <v>0</v>
      </c>
      <c r="S60" s="78">
        <f t="shared" si="18"/>
        <v>0</v>
      </c>
    </row>
    <row r="61" spans="1:19" ht="14.1" customHeight="1" x14ac:dyDescent="0.25">
      <c r="A61" s="32" t="s">
        <v>11</v>
      </c>
      <c r="B61" s="43" t="s">
        <v>94</v>
      </c>
      <c r="C61" s="23">
        <f>19.5*0.63</f>
        <v>12.285</v>
      </c>
      <c r="D61" s="23"/>
      <c r="F61" s="23">
        <f>19.5*0.37</f>
        <v>7.2149999999999999</v>
      </c>
      <c r="G61" s="23"/>
      <c r="H61" s="23"/>
      <c r="I61" s="23"/>
      <c r="J61" s="23"/>
      <c r="K61" s="23"/>
      <c r="L61" s="23"/>
      <c r="M61" s="23"/>
      <c r="N61" s="23"/>
      <c r="O61" s="53" t="s">
        <v>47</v>
      </c>
      <c r="Q61" s="78">
        <f t="shared" si="18"/>
        <v>19.5</v>
      </c>
      <c r="R61" s="78">
        <f t="shared" si="18"/>
        <v>0</v>
      </c>
      <c r="S61" s="78">
        <f t="shared" si="18"/>
        <v>0</v>
      </c>
    </row>
    <row r="62" spans="1:19" ht="14.1" customHeight="1" x14ac:dyDescent="0.25">
      <c r="A62" s="21" t="s">
        <v>12</v>
      </c>
      <c r="B62" s="39" t="s">
        <v>62</v>
      </c>
      <c r="C62" s="80">
        <v>55</v>
      </c>
      <c r="D62" s="80">
        <v>33</v>
      </c>
      <c r="E62" s="27"/>
      <c r="F62" s="29"/>
      <c r="G62" s="29"/>
      <c r="H62" s="27"/>
      <c r="I62" s="54"/>
      <c r="J62" s="54"/>
      <c r="K62" s="27"/>
      <c r="L62" s="27"/>
      <c r="M62" s="27"/>
      <c r="N62" s="27"/>
      <c r="O62" s="53" t="s">
        <v>48</v>
      </c>
      <c r="Q62" s="78">
        <f>C62+F62+I62+L62</f>
        <v>55</v>
      </c>
      <c r="R62" s="78">
        <f t="shared" ref="R62:R74" si="19">D62+G62+J62+M62</f>
        <v>33</v>
      </c>
      <c r="S62" s="78">
        <f t="shared" ref="S62:S74" si="20">E62+H62+K62+N62</f>
        <v>0</v>
      </c>
    </row>
    <row r="63" spans="1:19" ht="14.1" customHeight="1" x14ac:dyDescent="0.25">
      <c r="A63" s="32" t="s">
        <v>13</v>
      </c>
      <c r="B63" s="5" t="s">
        <v>63</v>
      </c>
      <c r="C63" s="64">
        <v>30</v>
      </c>
      <c r="D63" s="6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47" t="s">
        <v>49</v>
      </c>
      <c r="Q63" s="78">
        <f t="shared" ref="Q63:Q86" si="21">C63+F63+I63+L63</f>
        <v>30</v>
      </c>
      <c r="R63" s="78">
        <f t="shared" si="19"/>
        <v>0</v>
      </c>
      <c r="S63" s="78">
        <f t="shared" si="20"/>
        <v>0</v>
      </c>
    </row>
    <row r="64" spans="1:19" ht="14.1" customHeight="1" x14ac:dyDescent="0.25">
      <c r="A64" s="32" t="s">
        <v>14</v>
      </c>
      <c r="B64" s="3" t="s">
        <v>64</v>
      </c>
      <c r="C64" s="64"/>
      <c r="D64" s="64"/>
      <c r="E64" s="64"/>
      <c r="F64" s="64">
        <v>8.5</v>
      </c>
      <c r="G64" s="64">
        <v>7.6</v>
      </c>
      <c r="H64" s="24"/>
      <c r="I64" s="24"/>
      <c r="J64" s="24"/>
      <c r="K64" s="24"/>
      <c r="L64" s="24"/>
      <c r="M64" s="24"/>
      <c r="N64" s="24"/>
      <c r="O64" s="47" t="s">
        <v>50</v>
      </c>
      <c r="Q64" s="78">
        <f t="shared" si="21"/>
        <v>8.5</v>
      </c>
      <c r="R64" s="78">
        <f t="shared" si="19"/>
        <v>7.6</v>
      </c>
      <c r="S64" s="78">
        <f t="shared" si="20"/>
        <v>0</v>
      </c>
    </row>
    <row r="65" spans="1:19" ht="21" customHeight="1" x14ac:dyDescent="0.25">
      <c r="A65" s="32" t="s">
        <v>15</v>
      </c>
      <c r="B65" s="47" t="s">
        <v>65</v>
      </c>
      <c r="C65" s="64">
        <v>14</v>
      </c>
      <c r="D65" s="64">
        <v>4</v>
      </c>
      <c r="E65" s="64"/>
      <c r="F65" s="64"/>
      <c r="G65" s="64"/>
      <c r="H65" s="24"/>
      <c r="I65" s="24"/>
      <c r="J65" s="24"/>
      <c r="K65" s="24"/>
      <c r="L65" s="24"/>
      <c r="M65" s="24"/>
      <c r="N65" s="24"/>
      <c r="O65" s="53" t="s">
        <v>51</v>
      </c>
      <c r="Q65" s="78">
        <f t="shared" si="21"/>
        <v>14</v>
      </c>
      <c r="R65" s="78">
        <f t="shared" si="19"/>
        <v>4</v>
      </c>
      <c r="S65" s="78">
        <f t="shared" si="20"/>
        <v>0</v>
      </c>
    </row>
    <row r="66" spans="1:19" ht="21.75" customHeight="1" x14ac:dyDescent="0.25">
      <c r="A66" s="32" t="s">
        <v>16</v>
      </c>
      <c r="B66" s="48" t="s">
        <v>66</v>
      </c>
      <c r="C66" s="24"/>
      <c r="D66" s="64">
        <v>50</v>
      </c>
      <c r="E66" s="64">
        <v>200</v>
      </c>
      <c r="F66" s="64"/>
      <c r="G66" s="86"/>
      <c r="H66" s="24"/>
      <c r="I66" s="24"/>
      <c r="J66" s="24"/>
      <c r="K66" s="24"/>
      <c r="L66" s="24"/>
      <c r="M66" s="24"/>
      <c r="N66" s="24"/>
      <c r="O66" s="55" t="s">
        <v>52</v>
      </c>
      <c r="Q66" s="78">
        <f>C66+F66+I66+L66</f>
        <v>0</v>
      </c>
      <c r="R66" s="78">
        <f t="shared" si="19"/>
        <v>50</v>
      </c>
      <c r="S66" s="78">
        <f t="shared" si="20"/>
        <v>200</v>
      </c>
    </row>
    <row r="67" spans="1:19" ht="21" customHeight="1" x14ac:dyDescent="0.25">
      <c r="A67" s="32" t="s">
        <v>17</v>
      </c>
      <c r="B67" s="43" t="s">
        <v>95</v>
      </c>
      <c r="C67" s="24">
        <f>ROUND(17.4*0.63,3)</f>
        <v>10.962</v>
      </c>
      <c r="D67" s="24"/>
      <c r="F67" s="24">
        <f>ROUND(17.4*0.37,3)</f>
        <v>6.4379999999999997</v>
      </c>
      <c r="G67" s="24"/>
      <c r="H67" s="24"/>
      <c r="I67" s="24"/>
      <c r="J67" s="24"/>
      <c r="K67" s="24"/>
      <c r="L67" s="24"/>
      <c r="M67" s="24"/>
      <c r="N67" s="24"/>
      <c r="O67" s="55" t="s">
        <v>53</v>
      </c>
      <c r="Q67" s="78">
        <f>C67+F67+I67+L67</f>
        <v>17.399999999999999</v>
      </c>
      <c r="R67" s="78">
        <f t="shared" si="19"/>
        <v>0</v>
      </c>
      <c r="S67" s="78">
        <f>E67+H67+K67+N67</f>
        <v>0</v>
      </c>
    </row>
    <row r="68" spans="1:19" ht="21.75" customHeight="1" x14ac:dyDescent="0.25">
      <c r="A68" s="32" t="s">
        <v>98</v>
      </c>
      <c r="B68" s="1" t="s">
        <v>67</v>
      </c>
      <c r="C68" s="24"/>
      <c r="D68" s="24"/>
      <c r="E68" s="24"/>
      <c r="F68" s="64">
        <v>4.5999999999999996</v>
      </c>
      <c r="G68" s="64">
        <v>5.2</v>
      </c>
      <c r="H68" s="64">
        <v>5</v>
      </c>
      <c r="I68" s="24"/>
      <c r="J68" s="24"/>
      <c r="K68" s="40"/>
      <c r="L68" s="40"/>
      <c r="M68" s="40"/>
      <c r="N68" s="40"/>
      <c r="O68" s="55" t="s">
        <v>54</v>
      </c>
      <c r="Q68" s="78">
        <f t="shared" si="21"/>
        <v>4.5999999999999996</v>
      </c>
      <c r="R68" s="78">
        <f t="shared" si="19"/>
        <v>5.2</v>
      </c>
      <c r="S68" s="78">
        <f t="shared" si="20"/>
        <v>5</v>
      </c>
    </row>
    <row r="69" spans="1:19" ht="21.75" customHeight="1" x14ac:dyDescent="0.25">
      <c r="A69" s="32" t="s">
        <v>99</v>
      </c>
      <c r="B69" s="2" t="s">
        <v>68</v>
      </c>
      <c r="C69" s="24"/>
      <c r="D69" s="24"/>
      <c r="E69" s="24"/>
      <c r="F69" s="24"/>
      <c r="G69" s="24"/>
      <c r="H69" s="24"/>
      <c r="I69" s="64">
        <v>25</v>
      </c>
      <c r="J69" s="24"/>
      <c r="K69" s="24"/>
      <c r="L69" s="24"/>
      <c r="M69" s="24"/>
      <c r="N69" s="24"/>
      <c r="O69" s="43" t="s">
        <v>55</v>
      </c>
      <c r="Q69" s="78">
        <f t="shared" si="21"/>
        <v>25</v>
      </c>
      <c r="R69" s="78">
        <f t="shared" si="19"/>
        <v>0</v>
      </c>
      <c r="S69" s="78">
        <f t="shared" si="20"/>
        <v>0</v>
      </c>
    </row>
    <row r="70" spans="1:19" ht="34.5" customHeight="1" x14ac:dyDescent="0.25">
      <c r="A70" s="32" t="s">
        <v>18</v>
      </c>
      <c r="B70" s="4" t="s">
        <v>69</v>
      </c>
      <c r="C70" s="64"/>
      <c r="D70" s="64">
        <v>25</v>
      </c>
      <c r="E70" s="64">
        <v>45</v>
      </c>
      <c r="F70" s="24"/>
      <c r="G70" s="24"/>
      <c r="H70" s="24"/>
      <c r="I70" s="24"/>
      <c r="J70" s="24"/>
      <c r="K70" s="24"/>
      <c r="L70" s="24"/>
      <c r="M70" s="24"/>
      <c r="N70" s="24"/>
      <c r="O70" s="43" t="s">
        <v>55</v>
      </c>
      <c r="Q70" s="78">
        <f t="shared" si="21"/>
        <v>0</v>
      </c>
      <c r="R70" s="78">
        <f t="shared" si="19"/>
        <v>25</v>
      </c>
      <c r="S70" s="78">
        <f t="shared" si="20"/>
        <v>45</v>
      </c>
    </row>
    <row r="71" spans="1:19" ht="35.25" customHeight="1" x14ac:dyDescent="0.25">
      <c r="A71" s="32" t="s">
        <v>19</v>
      </c>
      <c r="B71" s="4" t="s">
        <v>70</v>
      </c>
      <c r="C71" s="64">
        <v>18</v>
      </c>
      <c r="D71" s="64"/>
      <c r="E71" s="64"/>
      <c r="F71" s="24"/>
      <c r="G71" s="24"/>
      <c r="H71" s="24"/>
      <c r="I71" s="24"/>
      <c r="J71" s="24"/>
      <c r="K71" s="24"/>
      <c r="L71" s="24"/>
      <c r="M71" s="24"/>
      <c r="N71" s="24"/>
      <c r="O71" s="43"/>
      <c r="Q71" s="78">
        <f>C71+F71+I71+L71</f>
        <v>18</v>
      </c>
      <c r="R71" s="78">
        <f>D71+G71+J71+M71</f>
        <v>0</v>
      </c>
      <c r="S71" s="78">
        <f>E71+H71+K71+N71</f>
        <v>0</v>
      </c>
    </row>
    <row r="72" spans="1:19" ht="21.75" customHeight="1" x14ac:dyDescent="0.25">
      <c r="A72" s="32" t="s">
        <v>20</v>
      </c>
      <c r="B72" s="2" t="s">
        <v>82</v>
      </c>
      <c r="C72" s="64">
        <v>20</v>
      </c>
      <c r="D72" s="64">
        <v>45</v>
      </c>
      <c r="E72" s="64">
        <v>65</v>
      </c>
      <c r="F72" s="24"/>
      <c r="G72" s="24"/>
      <c r="H72" s="24"/>
      <c r="I72" s="24"/>
      <c r="J72" s="24"/>
      <c r="K72" s="24"/>
      <c r="L72" s="24"/>
      <c r="M72" s="24"/>
      <c r="N72" s="24"/>
      <c r="O72" s="43" t="s">
        <v>55</v>
      </c>
      <c r="Q72" s="78">
        <f t="shared" si="21"/>
        <v>20</v>
      </c>
      <c r="R72" s="78">
        <f t="shared" si="19"/>
        <v>45</v>
      </c>
      <c r="S72" s="78">
        <f t="shared" si="20"/>
        <v>65</v>
      </c>
    </row>
    <row r="73" spans="1:19" ht="21.75" customHeight="1" x14ac:dyDescent="0.25">
      <c r="A73" s="32" t="s">
        <v>100</v>
      </c>
      <c r="B73" s="2" t="s">
        <v>73</v>
      </c>
      <c r="C73" s="64"/>
      <c r="D73" s="64">
        <v>20</v>
      </c>
      <c r="E73" s="64"/>
      <c r="F73" s="24"/>
      <c r="G73" s="24"/>
      <c r="H73" s="24"/>
      <c r="I73" s="24"/>
      <c r="J73" s="24"/>
      <c r="K73" s="24"/>
      <c r="L73" s="24"/>
      <c r="M73" s="24"/>
      <c r="N73" s="24"/>
      <c r="O73" s="43" t="s">
        <v>55</v>
      </c>
      <c r="Q73" s="78">
        <f t="shared" si="21"/>
        <v>0</v>
      </c>
      <c r="R73" s="78">
        <f t="shared" si="19"/>
        <v>20</v>
      </c>
      <c r="S73" s="78">
        <f t="shared" si="20"/>
        <v>0</v>
      </c>
    </row>
    <row r="74" spans="1:19" ht="36.75" customHeight="1" x14ac:dyDescent="0.25">
      <c r="A74" s="32" t="s">
        <v>21</v>
      </c>
      <c r="B74" s="30" t="s">
        <v>74</v>
      </c>
      <c r="C74" s="79"/>
      <c r="D74" s="79"/>
      <c r="E74" s="64">
        <v>8</v>
      </c>
      <c r="F74" s="56"/>
      <c r="G74" s="56"/>
      <c r="H74" s="57"/>
      <c r="I74" s="35"/>
      <c r="J74" s="35"/>
      <c r="K74" s="40"/>
      <c r="L74" s="40"/>
      <c r="M74" s="40"/>
      <c r="N74" s="40"/>
      <c r="O74" s="58"/>
      <c r="Q74" s="78">
        <f t="shared" si="21"/>
        <v>0</v>
      </c>
      <c r="R74" s="78">
        <f t="shared" si="19"/>
        <v>0</v>
      </c>
      <c r="S74" s="78">
        <f t="shared" si="20"/>
        <v>8</v>
      </c>
    </row>
    <row r="75" spans="1:19" ht="21.75" customHeight="1" x14ac:dyDescent="0.25">
      <c r="A75" s="32" t="s">
        <v>22</v>
      </c>
      <c r="B75" s="30" t="s">
        <v>77</v>
      </c>
      <c r="C75" s="64">
        <v>4</v>
      </c>
      <c r="D75" s="64"/>
      <c r="E75" s="64"/>
      <c r="F75" s="56"/>
      <c r="G75" s="56"/>
      <c r="H75" s="57"/>
      <c r="I75" s="35"/>
      <c r="J75" s="35"/>
      <c r="K75" s="40"/>
      <c r="L75" s="40"/>
      <c r="M75" s="40"/>
      <c r="N75" s="40"/>
      <c r="O75" s="58"/>
      <c r="Q75" s="78">
        <f t="shared" si="21"/>
        <v>4</v>
      </c>
      <c r="R75" s="78">
        <f t="shared" ref="R75:R86" si="22">D75+G75+J75+M75</f>
        <v>0</v>
      </c>
      <c r="S75" s="78">
        <f t="shared" ref="S75:S86" si="23">E75+H75+K75+N75</f>
        <v>0</v>
      </c>
    </row>
    <row r="76" spans="1:19" ht="21.75" customHeight="1" x14ac:dyDescent="0.25">
      <c r="A76" s="32" t="s">
        <v>71</v>
      </c>
      <c r="B76" s="30" t="s">
        <v>76</v>
      </c>
      <c r="C76" s="64"/>
      <c r="D76" s="64">
        <v>9</v>
      </c>
      <c r="E76" s="64"/>
      <c r="F76" s="56"/>
      <c r="G76" s="56"/>
      <c r="H76" s="57"/>
      <c r="I76" s="35"/>
      <c r="J76" s="35"/>
      <c r="K76" s="40"/>
      <c r="L76" s="40"/>
      <c r="M76" s="40"/>
      <c r="N76" s="40"/>
      <c r="O76" s="58"/>
      <c r="Q76" s="78">
        <f t="shared" si="21"/>
        <v>0</v>
      </c>
      <c r="R76" s="78">
        <f t="shared" si="22"/>
        <v>9</v>
      </c>
      <c r="S76" s="78">
        <f t="shared" si="23"/>
        <v>0</v>
      </c>
    </row>
    <row r="77" spans="1:19" ht="21.75" customHeight="1" x14ac:dyDescent="0.25">
      <c r="A77" s="32" t="s">
        <v>72</v>
      </c>
      <c r="B77" s="30" t="s">
        <v>96</v>
      </c>
      <c r="C77" s="64"/>
      <c r="D77" s="64"/>
      <c r="E77" s="64">
        <v>30</v>
      </c>
      <c r="F77" s="56"/>
      <c r="G77" s="56"/>
      <c r="H77" s="57"/>
      <c r="I77" s="35"/>
      <c r="J77" s="35"/>
      <c r="K77" s="40"/>
      <c r="L77" s="40"/>
      <c r="M77" s="40"/>
      <c r="N77" s="40"/>
      <c r="O77" s="58"/>
      <c r="Q77" s="78">
        <f t="shared" si="21"/>
        <v>0</v>
      </c>
      <c r="R77" s="78">
        <f t="shared" si="22"/>
        <v>0</v>
      </c>
      <c r="S77" s="78">
        <f t="shared" si="23"/>
        <v>30</v>
      </c>
    </row>
    <row r="78" spans="1:19" ht="39" customHeight="1" x14ac:dyDescent="0.25">
      <c r="A78" s="32" t="s">
        <v>101</v>
      </c>
      <c r="B78" s="30" t="s">
        <v>83</v>
      </c>
      <c r="C78" s="64">
        <v>15</v>
      </c>
      <c r="D78" s="64">
        <v>15</v>
      </c>
      <c r="E78" s="64"/>
      <c r="F78" s="56"/>
      <c r="G78" s="56"/>
      <c r="H78" s="57"/>
      <c r="I78" s="35"/>
      <c r="J78" s="35"/>
      <c r="K78" s="40"/>
      <c r="L78" s="40"/>
      <c r="M78" s="40"/>
      <c r="N78" s="40"/>
      <c r="O78" s="58"/>
      <c r="Q78" s="78">
        <f t="shared" si="21"/>
        <v>15</v>
      </c>
      <c r="R78" s="78">
        <f t="shared" si="22"/>
        <v>15</v>
      </c>
      <c r="S78" s="78">
        <f t="shared" si="23"/>
        <v>0</v>
      </c>
    </row>
    <row r="79" spans="1:19" ht="39" customHeight="1" x14ac:dyDescent="0.25">
      <c r="A79" s="32" t="s">
        <v>75</v>
      </c>
      <c r="B79" s="30" t="s">
        <v>97</v>
      </c>
      <c r="C79" s="64"/>
      <c r="D79" s="64">
        <v>8.5</v>
      </c>
      <c r="E79" s="64"/>
      <c r="F79" s="87"/>
      <c r="G79" s="87"/>
      <c r="H79" s="88"/>
      <c r="I79" s="81"/>
      <c r="J79" s="81"/>
      <c r="K79" s="82"/>
      <c r="L79" s="40"/>
      <c r="M79" s="40"/>
      <c r="N79" s="40"/>
      <c r="O79" s="58"/>
      <c r="Q79" s="78">
        <f t="shared" si="21"/>
        <v>0</v>
      </c>
      <c r="R79" s="78">
        <f t="shared" si="22"/>
        <v>8.5</v>
      </c>
      <c r="S79" s="78">
        <f t="shared" si="23"/>
        <v>0</v>
      </c>
    </row>
    <row r="80" spans="1:19" ht="21.75" customHeight="1" x14ac:dyDescent="0.25">
      <c r="A80" s="32" t="s">
        <v>102</v>
      </c>
      <c r="B80" s="30" t="s">
        <v>85</v>
      </c>
      <c r="C80" s="64">
        <v>15</v>
      </c>
      <c r="D80" s="64">
        <v>15</v>
      </c>
      <c r="E80" s="64">
        <v>15</v>
      </c>
      <c r="F80" s="64">
        <v>5</v>
      </c>
      <c r="G80" s="64">
        <v>5</v>
      </c>
      <c r="H80" s="64">
        <v>5</v>
      </c>
      <c r="I80" s="81"/>
      <c r="J80" s="81"/>
      <c r="K80" s="82"/>
      <c r="L80" s="40"/>
      <c r="M80" s="40"/>
      <c r="N80" s="40"/>
      <c r="O80" s="58"/>
      <c r="Q80" s="78">
        <f t="shared" si="21"/>
        <v>20</v>
      </c>
      <c r="R80" s="78">
        <f t="shared" si="22"/>
        <v>20</v>
      </c>
      <c r="S80" s="78">
        <f t="shared" si="23"/>
        <v>20</v>
      </c>
    </row>
    <row r="81" spans="1:19" ht="21.75" customHeight="1" x14ac:dyDescent="0.25">
      <c r="A81" s="32" t="s">
        <v>78</v>
      </c>
      <c r="B81" s="30" t="s">
        <v>86</v>
      </c>
      <c r="C81" s="64">
        <v>15</v>
      </c>
      <c r="D81" s="64">
        <v>15</v>
      </c>
      <c r="E81" s="64">
        <v>15</v>
      </c>
      <c r="F81" s="64">
        <v>4.5</v>
      </c>
      <c r="G81" s="64">
        <v>4.5</v>
      </c>
      <c r="H81" s="64">
        <v>4.5</v>
      </c>
      <c r="I81" s="81">
        <v>1.2</v>
      </c>
      <c r="J81" s="81">
        <v>1.2</v>
      </c>
      <c r="K81" s="81">
        <v>1.2</v>
      </c>
      <c r="L81" s="40"/>
      <c r="M81" s="40"/>
      <c r="N81" s="40"/>
      <c r="O81" s="58"/>
      <c r="Q81" s="78">
        <f t="shared" si="21"/>
        <v>20.7</v>
      </c>
      <c r="R81" s="78">
        <f t="shared" si="22"/>
        <v>20.7</v>
      </c>
      <c r="S81" s="78">
        <f t="shared" si="23"/>
        <v>20.7</v>
      </c>
    </row>
    <row r="82" spans="1:19" ht="21.75" customHeight="1" x14ac:dyDescent="0.25">
      <c r="A82" s="32" t="s">
        <v>79</v>
      </c>
      <c r="B82" s="30" t="s">
        <v>87</v>
      </c>
      <c r="C82" s="64">
        <v>18</v>
      </c>
      <c r="D82" s="64"/>
      <c r="E82" s="64"/>
      <c r="F82" s="64"/>
      <c r="G82" s="64">
        <v>19</v>
      </c>
      <c r="H82" s="64"/>
      <c r="I82" s="81"/>
      <c r="J82" s="81"/>
      <c r="K82" s="81"/>
      <c r="L82" s="40"/>
      <c r="M82" s="40"/>
      <c r="N82" s="40"/>
      <c r="O82" s="58"/>
      <c r="Q82" s="78">
        <f t="shared" si="21"/>
        <v>18</v>
      </c>
      <c r="R82" s="78">
        <f t="shared" si="22"/>
        <v>19</v>
      </c>
      <c r="S82" s="78">
        <f t="shared" si="23"/>
        <v>0</v>
      </c>
    </row>
    <row r="83" spans="1:19" ht="35.25" customHeight="1" x14ac:dyDescent="0.25">
      <c r="A83" s="32" t="s">
        <v>80</v>
      </c>
      <c r="B83" s="30" t="s">
        <v>89</v>
      </c>
      <c r="C83" s="64"/>
      <c r="D83" s="64"/>
      <c r="E83" s="64">
        <v>50</v>
      </c>
      <c r="F83" s="64"/>
      <c r="G83" s="64"/>
      <c r="H83" s="64"/>
      <c r="I83" s="81"/>
      <c r="J83" s="81"/>
      <c r="K83" s="81"/>
      <c r="L83" s="40"/>
      <c r="M83" s="40"/>
      <c r="N83" s="40"/>
      <c r="O83" s="58"/>
      <c r="Q83" s="78">
        <f t="shared" si="21"/>
        <v>0</v>
      </c>
      <c r="R83" s="78">
        <f t="shared" si="22"/>
        <v>0</v>
      </c>
      <c r="S83" s="78">
        <f t="shared" si="23"/>
        <v>50</v>
      </c>
    </row>
    <row r="84" spans="1:19" ht="38.25" customHeight="1" x14ac:dyDescent="0.25">
      <c r="A84" s="32" t="s">
        <v>103</v>
      </c>
      <c r="B84" s="30" t="s">
        <v>88</v>
      </c>
      <c r="C84" s="64"/>
      <c r="D84" s="64">
        <v>1.1000000000000001</v>
      </c>
      <c r="E84" s="64"/>
      <c r="F84" s="64"/>
      <c r="G84" s="64"/>
      <c r="H84" s="64"/>
      <c r="I84" s="81"/>
      <c r="J84" s="81"/>
      <c r="K84" s="81"/>
      <c r="L84" s="40"/>
      <c r="M84" s="40"/>
      <c r="N84" s="40"/>
      <c r="O84" s="58"/>
      <c r="Q84" s="78">
        <f t="shared" si="21"/>
        <v>0</v>
      </c>
      <c r="R84" s="78">
        <f t="shared" si="22"/>
        <v>1.1000000000000001</v>
      </c>
      <c r="S84" s="78">
        <f t="shared" si="23"/>
        <v>0</v>
      </c>
    </row>
    <row r="85" spans="1:19" ht="33" customHeight="1" x14ac:dyDescent="0.25">
      <c r="A85" s="32" t="s">
        <v>81</v>
      </c>
      <c r="B85" s="30" t="s">
        <v>90</v>
      </c>
      <c r="C85" s="64">
        <v>9.5</v>
      </c>
      <c r="D85" s="64"/>
      <c r="E85" s="64"/>
      <c r="F85" s="64"/>
      <c r="G85" s="64"/>
      <c r="H85" s="64"/>
      <c r="I85" s="81"/>
      <c r="J85" s="81"/>
      <c r="K85" s="81"/>
      <c r="L85" s="40"/>
      <c r="M85" s="40"/>
      <c r="N85" s="40"/>
      <c r="O85" s="58"/>
      <c r="Q85" s="78">
        <f t="shared" si="21"/>
        <v>9.5</v>
      </c>
      <c r="R85" s="78">
        <f t="shared" si="22"/>
        <v>0</v>
      </c>
      <c r="S85" s="78">
        <f t="shared" si="23"/>
        <v>0</v>
      </c>
    </row>
    <row r="86" spans="1:19" ht="24" customHeight="1" x14ac:dyDescent="0.25">
      <c r="A86" s="32" t="s">
        <v>84</v>
      </c>
      <c r="B86" s="30" t="s">
        <v>93</v>
      </c>
      <c r="C86" s="64">
        <v>4</v>
      </c>
      <c r="D86" s="64">
        <v>8</v>
      </c>
      <c r="E86" s="64"/>
      <c r="F86" s="64"/>
      <c r="G86" s="64"/>
      <c r="H86" s="64"/>
      <c r="I86" s="81"/>
      <c r="J86" s="81"/>
      <c r="K86" s="81"/>
      <c r="L86" s="40"/>
      <c r="M86" s="40"/>
      <c r="N86" s="40"/>
      <c r="O86" s="58"/>
      <c r="Q86" s="78">
        <f t="shared" si="21"/>
        <v>4</v>
      </c>
      <c r="R86" s="78">
        <f t="shared" si="22"/>
        <v>8</v>
      </c>
      <c r="S86" s="78">
        <f t="shared" si="23"/>
        <v>0</v>
      </c>
    </row>
    <row r="87" spans="1:19" ht="15.75" customHeight="1" x14ac:dyDescent="0.25">
      <c r="A87" s="19" t="s">
        <v>23</v>
      </c>
      <c r="B87" s="59" t="s">
        <v>56</v>
      </c>
      <c r="C87" s="45"/>
      <c r="D87" s="45"/>
      <c r="E87" s="45"/>
      <c r="F87" s="45"/>
      <c r="G87" s="45"/>
      <c r="H87" s="60"/>
      <c r="I87" s="60"/>
      <c r="J87" s="60"/>
      <c r="K87" s="60"/>
      <c r="L87" s="60"/>
      <c r="M87" s="60"/>
      <c r="N87" s="60"/>
      <c r="O87" s="14"/>
      <c r="Q87" s="14"/>
      <c r="R87" s="14"/>
      <c r="S87" s="14"/>
    </row>
    <row r="88" spans="1:19" ht="15.75" customHeight="1" x14ac:dyDescent="0.25">
      <c r="Q88" s="99" t="s">
        <v>60</v>
      </c>
      <c r="R88" s="99"/>
      <c r="S88" s="99"/>
    </row>
    <row r="89" spans="1:19" s="61" customFormat="1" ht="15.75" customHeight="1" x14ac:dyDescent="0.3">
      <c r="H89" s="95"/>
      <c r="I89" s="95"/>
      <c r="J89" s="95"/>
      <c r="K89" s="95"/>
      <c r="L89" s="95"/>
      <c r="M89" s="95"/>
      <c r="N89" s="95"/>
      <c r="Q89" s="76">
        <f>Q59/Q12*100</f>
        <v>90.483936559577046</v>
      </c>
      <c r="R89" s="76">
        <f>R59/R12*100</f>
        <v>77.882536760771387</v>
      </c>
      <c r="S89" s="76">
        <f>S59/S12*100</f>
        <v>77.330907265654403</v>
      </c>
    </row>
  </sheetData>
  <mergeCells count="15">
    <mergeCell ref="N2:O2"/>
    <mergeCell ref="I2:K2"/>
    <mergeCell ref="H89:N89"/>
    <mergeCell ref="Q9:S9"/>
    <mergeCell ref="Q88:S88"/>
    <mergeCell ref="A4:O4"/>
    <mergeCell ref="A6:O6"/>
    <mergeCell ref="A7:O7"/>
    <mergeCell ref="A9:A10"/>
    <mergeCell ref="B9:B10"/>
    <mergeCell ref="C9:E9"/>
    <mergeCell ref="F9:H9"/>
    <mergeCell ref="I9:K9"/>
    <mergeCell ref="L9:N9"/>
    <mergeCell ref="O9:O10"/>
  </mergeCells>
  <conditionalFormatting sqref="B63 B70:B71">
    <cfRule type="notContainsBlanks" dxfId="29" priority="62" stopIfTrue="1">
      <formula>LEN(TRIM(B63))&gt;0</formula>
    </cfRule>
  </conditionalFormatting>
  <conditionalFormatting sqref="B63">
    <cfRule type="notContainsBlanks" dxfId="28" priority="61" stopIfTrue="1">
      <formula>LEN(TRIM(B63))&gt;0</formula>
    </cfRule>
  </conditionalFormatting>
  <conditionalFormatting sqref="B64">
    <cfRule type="notContainsBlanks" dxfId="27" priority="60" stopIfTrue="1">
      <formula>LEN(TRIM(B64))&gt;0</formula>
    </cfRule>
  </conditionalFormatting>
  <conditionalFormatting sqref="B64">
    <cfRule type="notContainsBlanks" dxfId="26" priority="59" stopIfTrue="1">
      <formula>LEN(TRIM(B64))&gt;0</formula>
    </cfRule>
  </conditionalFormatting>
  <conditionalFormatting sqref="B68">
    <cfRule type="notContainsBlanks" dxfId="25" priority="58" stopIfTrue="1">
      <formula>LEN(TRIM(B68))&gt;0</formula>
    </cfRule>
  </conditionalFormatting>
  <conditionalFormatting sqref="B68">
    <cfRule type="notContainsBlanks" dxfId="24" priority="57" stopIfTrue="1">
      <formula>LEN(TRIM(B68))&gt;0</formula>
    </cfRule>
  </conditionalFormatting>
  <conditionalFormatting sqref="B69">
    <cfRule type="notContainsBlanks" dxfId="23" priority="56" stopIfTrue="1">
      <formula>LEN(TRIM(B69))&gt;0</formula>
    </cfRule>
  </conditionalFormatting>
  <conditionalFormatting sqref="B69">
    <cfRule type="notContainsBlanks" dxfId="22" priority="55" stopIfTrue="1">
      <formula>LEN(TRIM(B69))&gt;0</formula>
    </cfRule>
  </conditionalFormatting>
  <conditionalFormatting sqref="B72">
    <cfRule type="notContainsBlanks" dxfId="21" priority="54" stopIfTrue="1">
      <formula>LEN(TRIM(B72))&gt;0</formula>
    </cfRule>
  </conditionalFormatting>
  <conditionalFormatting sqref="B72">
    <cfRule type="notContainsBlanks" dxfId="20" priority="53" stopIfTrue="1">
      <formula>LEN(TRIM(B72))&gt;0</formula>
    </cfRule>
  </conditionalFormatting>
  <conditionalFormatting sqref="B72">
    <cfRule type="notContainsBlanks" dxfId="19" priority="52" stopIfTrue="1">
      <formula>LEN(TRIM(B72))&gt;0</formula>
    </cfRule>
  </conditionalFormatting>
  <conditionalFormatting sqref="B73">
    <cfRule type="notContainsBlanks" dxfId="18" priority="49" stopIfTrue="1">
      <formula>LEN(TRIM(B73))&gt;0</formula>
    </cfRule>
  </conditionalFormatting>
  <conditionalFormatting sqref="B73">
    <cfRule type="notContainsBlanks" dxfId="17" priority="48" stopIfTrue="1">
      <formula>LEN(TRIM(B73))&gt;0</formula>
    </cfRule>
  </conditionalFormatting>
  <conditionalFormatting sqref="B16">
    <cfRule type="notContainsBlanks" dxfId="16" priority="29" stopIfTrue="1">
      <formula>LEN(TRIM(B16))&gt;0</formula>
    </cfRule>
  </conditionalFormatting>
  <conditionalFormatting sqref="B16">
    <cfRule type="notContainsBlanks" dxfId="15" priority="28" stopIfTrue="1">
      <formula>LEN(TRIM(B16))&gt;0</formula>
    </cfRule>
  </conditionalFormatting>
  <conditionalFormatting sqref="B32">
    <cfRule type="notContainsBlanks" dxfId="14" priority="24" stopIfTrue="1">
      <formula>LEN(TRIM(B32))&gt;0</formula>
    </cfRule>
  </conditionalFormatting>
  <conditionalFormatting sqref="B17">
    <cfRule type="notContainsBlanks" dxfId="13" priority="23" stopIfTrue="1">
      <formula>LEN(TRIM(B17))&gt;0</formula>
    </cfRule>
  </conditionalFormatting>
  <conditionalFormatting sqref="B32">
    <cfRule type="notContainsBlanks" dxfId="12" priority="25" stopIfTrue="1">
      <formula>LEN(TRIM(B32))&gt;0</formula>
    </cfRule>
  </conditionalFormatting>
  <conditionalFormatting sqref="B17">
    <cfRule type="notContainsBlanks" dxfId="11" priority="22" stopIfTrue="1">
      <formula>LEN(TRIM(B17))&gt;0</formula>
    </cfRule>
  </conditionalFormatting>
  <conditionalFormatting sqref="B36">
    <cfRule type="notContainsBlanks" dxfId="10" priority="19" stopIfTrue="1">
      <formula>LEN(TRIM(B36))&gt;0</formula>
    </cfRule>
  </conditionalFormatting>
  <conditionalFormatting sqref="B18">
    <cfRule type="notContainsBlanks" dxfId="9" priority="10" stopIfTrue="1">
      <formula>LEN(TRIM(B18))&gt;0</formula>
    </cfRule>
  </conditionalFormatting>
  <conditionalFormatting sqref="B18">
    <cfRule type="notContainsBlanks" dxfId="8" priority="9" stopIfTrue="1">
      <formula>LEN(TRIM(B18))&gt;0</formula>
    </cfRule>
  </conditionalFormatting>
  <conditionalFormatting sqref="B18">
    <cfRule type="notContainsBlanks" dxfId="7" priority="8" stopIfTrue="1">
      <formula>LEN(TRIM(B18))&gt;0</formula>
    </cfRule>
  </conditionalFormatting>
  <conditionalFormatting sqref="B19">
    <cfRule type="notContainsBlanks" dxfId="6" priority="6" stopIfTrue="1">
      <formula>LEN(TRIM(B19))&gt;0</formula>
    </cfRule>
  </conditionalFormatting>
  <conditionalFormatting sqref="B19">
    <cfRule type="notContainsBlanks" dxfId="5" priority="7" stopIfTrue="1">
      <formula>LEN(TRIM(B19))&gt;0</formula>
    </cfRule>
  </conditionalFormatting>
  <conditionalFormatting sqref="B24">
    <cfRule type="notContainsBlanks" dxfId="4" priority="5" stopIfTrue="1">
      <formula>LEN(TRIM(B24))&gt;0</formula>
    </cfRule>
  </conditionalFormatting>
  <conditionalFormatting sqref="B24">
    <cfRule type="notContainsBlanks" dxfId="3" priority="4" stopIfTrue="1">
      <formula>LEN(TRIM(B24))&gt;0</formula>
    </cfRule>
  </conditionalFormatting>
  <conditionalFormatting sqref="B33">
    <cfRule type="notContainsBlanks" dxfId="2" priority="3" stopIfTrue="1">
      <formula>LEN(TRIM(B33))&gt;0</formula>
    </cfRule>
  </conditionalFormatting>
  <conditionalFormatting sqref="B33">
    <cfRule type="notContainsBlanks" dxfId="1" priority="2" stopIfTrue="1">
      <formula>LEN(TRIM(B33))&gt;0</formula>
    </cfRule>
  </conditionalFormatting>
  <conditionalFormatting sqref="B44">
    <cfRule type="notContainsBlanks" dxfId="0" priority="1" stopIfTrue="1">
      <formula>LEN(TRIM(B44))&gt;0</formula>
    </cfRule>
  </conditionalFormatting>
  <pageMargins left="0.70866141732283472" right="0.19685039370078741" top="1.1811023622047245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2016-06-20T07:24:42Z</cp:lastPrinted>
  <dcterms:created xsi:type="dcterms:W3CDTF">2010-04-29T07:42:15Z</dcterms:created>
  <dcterms:modified xsi:type="dcterms:W3CDTF">2016-06-30T15:02:38Z</dcterms:modified>
</cp:coreProperties>
</file>