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65" windowWidth="12285" windowHeight="3690"/>
  </bookViews>
  <sheets>
    <sheet name="1 priedas " sheetId="30" r:id="rId1"/>
    <sheet name="2 priedas " sheetId="32" r:id="rId2"/>
  </sheets>
  <calcPr calcId="145621"/>
</workbook>
</file>

<file path=xl/calcChain.xml><?xml version="1.0" encoding="utf-8"?>
<calcChain xmlns="http://schemas.openxmlformats.org/spreadsheetml/2006/main">
  <c r="D15" i="32" l="1"/>
  <c r="C128" i="32"/>
  <c r="C121" i="32"/>
  <c r="E34" i="32"/>
  <c r="F34" i="32"/>
  <c r="D34" i="32"/>
  <c r="C35" i="32"/>
  <c r="C37" i="32"/>
  <c r="C36" i="32"/>
  <c r="C38" i="32"/>
  <c r="F82" i="32" l="1"/>
  <c r="E15" i="32"/>
  <c r="E44" i="32"/>
  <c r="F44" i="32"/>
  <c r="E20" i="32"/>
  <c r="F20" i="32"/>
  <c r="D20" i="32"/>
  <c r="E40" i="32" l="1"/>
  <c r="F40" i="32"/>
  <c r="C24" i="32"/>
  <c r="E119" i="32"/>
  <c r="E130" i="32" s="1"/>
  <c r="F119" i="32"/>
  <c r="F63" i="32" s="1"/>
  <c r="D119" i="32"/>
  <c r="C120" i="32"/>
  <c r="E64" i="32"/>
  <c r="F64" i="32"/>
  <c r="D64" i="32"/>
  <c r="C78" i="32"/>
  <c r="D63" i="32" l="1"/>
  <c r="E63" i="32"/>
  <c r="E111" i="32"/>
  <c r="F111" i="32"/>
  <c r="D111" i="32"/>
  <c r="C112" i="32"/>
  <c r="C45" i="32" l="1"/>
  <c r="C18" i="30"/>
  <c r="E53" i="32"/>
  <c r="E135" i="32" s="1"/>
  <c r="F53" i="32"/>
  <c r="C53" i="32" s="1"/>
  <c r="D53" i="32"/>
  <c r="D135" i="32" s="1"/>
  <c r="C54" i="32"/>
  <c r="C55" i="32"/>
  <c r="C56" i="32"/>
  <c r="C57" i="32"/>
  <c r="C58" i="32"/>
  <c r="E134" i="32"/>
  <c r="F134" i="32"/>
  <c r="F135" i="32" l="1"/>
  <c r="C135" i="32" s="1"/>
  <c r="D134" i="32"/>
  <c r="C134" i="32" s="1"/>
  <c r="C113" i="32"/>
  <c r="C114" i="32"/>
  <c r="C115" i="32"/>
  <c r="C116" i="32"/>
  <c r="C117" i="32"/>
  <c r="C118" i="32"/>
  <c r="C111" i="32" l="1"/>
  <c r="E35" i="32"/>
  <c r="F35" i="32"/>
  <c r="D35" i="32"/>
  <c r="C26" i="32"/>
  <c r="C27" i="32"/>
  <c r="C28" i="32"/>
  <c r="C29" i="32"/>
  <c r="C30" i="32"/>
  <c r="C31" i="32"/>
  <c r="C32" i="32"/>
  <c r="C19" i="32"/>
  <c r="C18" i="32"/>
  <c r="E39" i="32"/>
  <c r="F39" i="32"/>
  <c r="D40" i="32"/>
  <c r="C41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9" i="32"/>
  <c r="C80" i="32"/>
  <c r="C81" i="32"/>
  <c r="C65" i="32"/>
  <c r="E82" i="32"/>
  <c r="C82" i="32"/>
  <c r="E60" i="32"/>
  <c r="E59" i="32" s="1"/>
  <c r="F60" i="32"/>
  <c r="F59" i="32" s="1"/>
  <c r="D60" i="32"/>
  <c r="D59" i="32" s="1"/>
  <c r="E47" i="32"/>
  <c r="E46" i="32" s="1"/>
  <c r="F47" i="32"/>
  <c r="F46" i="32" s="1"/>
  <c r="D47" i="32"/>
  <c r="D46" i="32" s="1"/>
  <c r="C61" i="32"/>
  <c r="C62" i="32"/>
  <c r="E21" i="32"/>
  <c r="F21" i="32"/>
  <c r="D21" i="32"/>
  <c r="E16" i="32"/>
  <c r="F16" i="32"/>
  <c r="D16" i="32"/>
  <c r="C17" i="32"/>
  <c r="C43" i="32"/>
  <c r="E123" i="32"/>
  <c r="E132" i="32" s="1"/>
  <c r="F123" i="32"/>
  <c r="F132" i="32" s="1"/>
  <c r="D123" i="32"/>
  <c r="D132" i="32" s="1"/>
  <c r="C132" i="32" s="1"/>
  <c r="C127" i="32"/>
  <c r="C23" i="32"/>
  <c r="C126" i="32"/>
  <c r="C124" i="32"/>
  <c r="C125" i="32"/>
  <c r="C122" i="32"/>
  <c r="F15" i="32" l="1"/>
  <c r="F130" i="32"/>
  <c r="D128" i="32"/>
  <c r="D130" i="32"/>
  <c r="E131" i="32"/>
  <c r="C64" i="32"/>
  <c r="D39" i="32"/>
  <c r="C39" i="32" s="1"/>
  <c r="D131" i="32"/>
  <c r="F131" i="32"/>
  <c r="C40" i="32"/>
  <c r="C60" i="32"/>
  <c r="C59" i="32"/>
  <c r="C47" i="32"/>
  <c r="C119" i="32"/>
  <c r="C123" i="32"/>
  <c r="C84" i="32"/>
  <c r="C85" i="32"/>
  <c r="C86" i="32"/>
  <c r="C87" i="32"/>
  <c r="C88" i="32"/>
  <c r="C89" i="32"/>
  <c r="C90" i="32"/>
  <c r="C91" i="32"/>
  <c r="C92" i="32"/>
  <c r="C93" i="32"/>
  <c r="C94" i="32"/>
  <c r="C95" i="32"/>
  <c r="C96" i="32"/>
  <c r="C97" i="32"/>
  <c r="C98" i="32"/>
  <c r="C99" i="32"/>
  <c r="C100" i="32"/>
  <c r="C101" i="32"/>
  <c r="C102" i="32"/>
  <c r="C103" i="32"/>
  <c r="C104" i="32"/>
  <c r="C105" i="32"/>
  <c r="C106" i="32"/>
  <c r="C107" i="32"/>
  <c r="C108" i="32"/>
  <c r="C109" i="32"/>
  <c r="C110" i="32"/>
  <c r="C83" i="32"/>
  <c r="C130" i="32" l="1"/>
  <c r="C131" i="32"/>
  <c r="C63" i="32"/>
  <c r="D44" i="32"/>
  <c r="C44" i="32" s="1"/>
  <c r="E42" i="32" l="1"/>
  <c r="F42" i="32"/>
  <c r="D42" i="32"/>
  <c r="C34" i="32"/>
  <c r="C42" i="32" l="1"/>
  <c r="C49" i="32"/>
  <c r="C50" i="32"/>
  <c r="C51" i="32"/>
  <c r="C52" i="32"/>
  <c r="C48" i="32"/>
  <c r="C46" i="32" l="1"/>
  <c r="C33" i="32"/>
  <c r="E25" i="32"/>
  <c r="F25" i="32"/>
  <c r="F133" i="32" s="1"/>
  <c r="D25" i="32"/>
  <c r="E133" i="32" l="1"/>
  <c r="D133" i="32"/>
  <c r="C133" i="32" s="1"/>
  <c r="F128" i="32"/>
  <c r="E128" i="32"/>
  <c r="C25" i="32"/>
  <c r="C16" i="32"/>
  <c r="C15" i="32" l="1"/>
  <c r="C20" i="32" l="1"/>
</calcChain>
</file>

<file path=xl/sharedStrings.xml><?xml version="1.0" encoding="utf-8"?>
<sst xmlns="http://schemas.openxmlformats.org/spreadsheetml/2006/main" count="269" uniqueCount="217">
  <si>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</si>
  <si>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</si>
  <si>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</si>
  <si>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</si>
  <si>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</si>
  <si>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</si>
  <si>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</si>
  <si>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</si>
  <si>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</si>
  <si>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</si>
  <si>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1.1</t>
  </si>
  <si>
    <t>1.1.1</t>
  </si>
  <si>
    <t>1</t>
  </si>
  <si>
    <t>Bendroji programa (Nr. 01)</t>
  </si>
  <si>
    <t xml:space="preserve">                                                                       1 priedas</t>
  </si>
  <si>
    <t>Pajamų pavadinimas</t>
  </si>
  <si>
    <t>Iš viso pajamų:</t>
  </si>
  <si>
    <t>1.2</t>
  </si>
  <si>
    <t xml:space="preserve">2015 metų Kretingos rajono savivaldybės biudžeto asignavimų pagal asignavimų valdytojus </t>
  </si>
  <si>
    <t>Savivaldybės administracijos direktorius</t>
  </si>
  <si>
    <t>2</t>
  </si>
  <si>
    <t>3</t>
  </si>
  <si>
    <t>Socialinės paramos programa (Nr. 09)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</si>
  <si>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</si>
  <si>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</si>
  <si>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</si>
  <si>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</si>
  <si>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</si>
  <si>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Kartenos  mokykla-daugiafunkcinis centras</t>
  </si>
  <si>
    <t>Vydmantų gimnazija</t>
  </si>
  <si>
    <t xml:space="preserve">Baublių mokykla - daugiafunkcis centras 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</si>
  <si>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</si>
  <si>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</si>
  <si>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</si>
  <si>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</si>
  <si>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Rūdaičių mokykla</t>
  </si>
  <si>
    <t>Lopšelis - darželis ,,Pasaka"</t>
  </si>
  <si>
    <t>Mokykla-darželis „Žibutė“</t>
  </si>
  <si>
    <t>Lopšelis – darželis „Ąžuoliukas“</t>
  </si>
  <si>
    <t>Lopšelis – darželis „Žilvitis“</t>
  </si>
  <si>
    <t>Lopšelis – darželis „Voveraitė“</t>
  </si>
  <si>
    <t>Salantų lopšelis – darželis „Rasa“</t>
  </si>
  <si>
    <t>Kretingos suaugusiųjų ir jaunimo mokymo centras</t>
  </si>
  <si>
    <t>Salantų meno mokykla</t>
  </si>
  <si>
    <t xml:space="preserve">Kretingos sporto mokykla </t>
  </si>
  <si>
    <t>(Eurais)</t>
  </si>
  <si>
    <t>Kretingos Marijos Tiškevičiūtės mokykla</t>
  </si>
  <si>
    <t>3.1</t>
  </si>
  <si>
    <t>1.2.1</t>
  </si>
  <si>
    <t xml:space="preserve">                           patikslinimas (padidinimas, - sumažinimas)</t>
  </si>
  <si>
    <t xml:space="preserve">            2015 metų Kretingos rajono savivaldybės biudžeto pajamų</t>
  </si>
  <si>
    <t>Valdžios išlaidos</t>
  </si>
  <si>
    <t>Darbėnų senūnija</t>
  </si>
  <si>
    <t xml:space="preserve">Kūlupėnų seniūnija 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</si>
  <si>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</si>
  <si>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</si>
  <si>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</si>
  <si>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</si>
  <si>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</si>
  <si>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</si>
  <si>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</si>
  <si>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m.seniūnija</t>
  </si>
  <si>
    <t>M.Valančiaus viešoji biblioteka</t>
  </si>
  <si>
    <t>Kretingos rajono kultūros centras</t>
  </si>
  <si>
    <t>Salantų kultūros centras</t>
  </si>
  <si>
    <t>Kretingos muziejus</t>
  </si>
  <si>
    <t>M.Valančiaus gimtinės muziejus</t>
  </si>
  <si>
    <t>Priestato prie muziejaus  nugriovimui</t>
  </si>
  <si>
    <t>Kartenos mokyklos-daugiafunkcio centro patalpų remontas</t>
  </si>
  <si>
    <t>Kartenos  mokykla-daugiafunkcis centras</t>
  </si>
  <si>
    <t xml:space="preserve">Baublių mokykla-daugiafunkcis centras </t>
  </si>
  <si>
    <t>Mokykla – darželis „Žibutė“</t>
  </si>
  <si>
    <t>Marijos Tiškevičiūtės mokykla</t>
  </si>
  <si>
    <t>Vydmantų lopšelis - darželis „Pasagėlė“</t>
  </si>
  <si>
    <t>Lopšelis - darželis „ Eglutė“</t>
  </si>
  <si>
    <t>Pedagoginė psichologinė tarnyba</t>
  </si>
  <si>
    <t>Kretingos rajono pedagogų  švietimo centras</t>
  </si>
  <si>
    <t>Kretingos meno mokykla</t>
  </si>
  <si>
    <t>Savarankiškoms funkcijoms vykdyti, iš jų:</t>
  </si>
  <si>
    <t>Įstaigos pajamos, skirtos veiklos išlaidoms, iš jų:</t>
  </si>
  <si>
    <t xml:space="preserve">                                                                       2 priedas</t>
  </si>
  <si>
    <t>1.1.2</t>
  </si>
  <si>
    <t>1.1.3</t>
  </si>
  <si>
    <t>Seniūnijų aplinkos tvarkymo, administracijos veiklos išlaidos, iš jų:</t>
  </si>
  <si>
    <t>1.2.1.1</t>
  </si>
  <si>
    <t>1.2.1.2</t>
  </si>
  <si>
    <t>Seniūnijų programa (Nr. 02)</t>
  </si>
  <si>
    <t>Jokūbavo A. Stulginskio mokyklos pastato rekonstrukcija</t>
  </si>
  <si>
    <t>1.3.1</t>
  </si>
  <si>
    <t>Strateginio planavimo  ir  investicijų programa (Nr. 04)</t>
  </si>
  <si>
    <t>1.4.1</t>
  </si>
  <si>
    <t>Kūno kultūros ir sporto programa (Nr. 10)</t>
  </si>
  <si>
    <t>Architektūros ir teritorijų planavimo programa (Nr. 12)</t>
  </si>
  <si>
    <t>Valstybės biudžeto lėšos MMA padidinti, iš jų:</t>
  </si>
  <si>
    <t>Kultūros programa (Nr. 07)</t>
  </si>
  <si>
    <t>Dienos veiklos centras</t>
  </si>
  <si>
    <t>Kretingos socialinių paslaugų centras</t>
  </si>
  <si>
    <t>4</t>
  </si>
  <si>
    <t>4.1</t>
  </si>
  <si>
    <t>Speciali tikslinė dotacija mokinio krepšeliui finansuoti (mokyklų  bibliotekininkų darbo  užmokesčiui padidinti), iš jų: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</si>
  <si>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</si>
  <si>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</si>
  <si>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</si>
  <si>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</si>
  <si>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</si>
  <si>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</si>
  <si>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</si>
  <si>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</si>
  <si>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</si>
  <si>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</si>
  <si>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</si>
  <si>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</si>
  <si>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</si>
  <si>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</si>
  <si>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</si>
  <si>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</si>
  <si>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</si>
  <si>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</si>
  <si>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</si>
  <si>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</si>
  <si>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</si>
  <si>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</si>
  <si>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</si>
  <si>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</si>
  <si>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</si>
  <si>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</si>
  <si>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</si>
  <si>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</si>
  <si>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</si>
  <si>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</si>
  <si>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</si>
  <si>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</si>
  <si>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</si>
  <si>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</si>
  <si>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</si>
  <si>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</si>
  <si>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</si>
  <si>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</si>
  <si>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</si>
  <si>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</si>
  <si>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</si>
  <si>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</si>
  <si>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</si>
  <si>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</si>
  <si>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</si>
  <si>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1.5</t>
  </si>
  <si>
    <t xml:space="preserve">1.3 </t>
  </si>
  <si>
    <t>1.4</t>
  </si>
  <si>
    <t>1.5.1</t>
  </si>
  <si>
    <t>2.1</t>
  </si>
  <si>
    <t>2.1.1</t>
  </si>
  <si>
    <t>2.1.2</t>
  </si>
  <si>
    <t>2.1.3</t>
  </si>
  <si>
    <t>2.1.4</t>
  </si>
  <si>
    <t>2.1.5</t>
  </si>
  <si>
    <t>3.1.1</t>
  </si>
  <si>
    <t>3.1.2</t>
  </si>
  <si>
    <t>4.3</t>
  </si>
  <si>
    <t>4.4</t>
  </si>
  <si>
    <t>4.3.1</t>
  </si>
  <si>
    <t>4.3.2</t>
  </si>
  <si>
    <t>4.4.1</t>
  </si>
  <si>
    <t>4.4.2</t>
  </si>
  <si>
    <t>Viešoji įstaiga Pranciškonų gimnazija</t>
  </si>
  <si>
    <t>1.4.1.1</t>
  </si>
  <si>
    <t>1.6</t>
  </si>
  <si>
    <t>1.6.1</t>
  </si>
  <si>
    <t>Administracijos veiklos išlaidos (Valstybės biudžeto lėšos MMA padidinti)</t>
  </si>
  <si>
    <t>Savivaldybės savarankiškoms funkcijoms vykdyti, iš jų:</t>
  </si>
  <si>
    <t>1.3.1.1</t>
  </si>
  <si>
    <t>1.3.1.2</t>
  </si>
  <si>
    <t>1.1.3.3</t>
  </si>
  <si>
    <t>4.5</t>
  </si>
  <si>
    <t>4.5.1</t>
  </si>
  <si>
    <t>4.5.2</t>
  </si>
  <si>
    <t>4.5.3</t>
  </si>
  <si>
    <t>4.5.4</t>
  </si>
  <si>
    <t>iš jų:</t>
  </si>
  <si>
    <t>Savivaldybės savarankiškoms funkcijoms finansuoti</t>
  </si>
  <si>
    <t>Speciali tikslinė dotacija mokinio krepšeliui finansuoti</t>
  </si>
  <si>
    <t>Įstaigos pajamos, skirtos veiklos išlaidoms</t>
  </si>
  <si>
    <t>Valstybės biudžeto lėšos MMA padidinti</t>
  </si>
  <si>
    <t>Speciali tikslinė dotacija mokinio krepšeliui</t>
  </si>
  <si>
    <t>Europos Sąjungos finansinės paramos lėšos</t>
  </si>
  <si>
    <t>Valstybės biudžeto lėšos pedagoginių darbuotojų skaičiaus optimizavimui</t>
  </si>
  <si>
    <t>Valstybės biudžeto lėšos pedagoginių darbuotojų skaičiaus optimizavimui, iš jų:</t>
  </si>
  <si>
    <t>Savarankiškoms funkcijoms vykdyti (Savivaldybės pastatų ir patalpų  renovacija ir plėtra)</t>
  </si>
  <si>
    <t xml:space="preserve">Valstybės biudžeto lėšos kultūros ir meno darbuotojų darbo užmokesčiui padidinti </t>
  </si>
  <si>
    <t>2.2</t>
  </si>
  <si>
    <t>Valstybės biudžeto lėšos kultūros ir meno darbuotojų darbo užmokesčiui padidinti, iš jų:</t>
  </si>
  <si>
    <t>2.2.1</t>
  </si>
  <si>
    <t>2.2.2</t>
  </si>
  <si>
    <t>2.2.3</t>
  </si>
  <si>
    <t>2.2.4</t>
  </si>
  <si>
    <t>2.2.5</t>
  </si>
  <si>
    <t>5</t>
  </si>
  <si>
    <t>Savivaldybės savarankiškoms funkcijoms vykdyti</t>
  </si>
  <si>
    <t>4.3.3</t>
  </si>
  <si>
    <t>4.3.4</t>
  </si>
  <si>
    <t>4.3.5</t>
  </si>
  <si>
    <t>4.3.6</t>
  </si>
  <si>
    <t>4.3.7</t>
  </si>
  <si>
    <t>4.1.17</t>
  </si>
  <si>
    <t>4.4.3</t>
  </si>
  <si>
    <t>Seniūnijų programos priemonėms vykdyti</t>
  </si>
  <si>
    <t>1.2.2</t>
  </si>
  <si>
    <t>1.2.3</t>
  </si>
  <si>
    <t>1.2.3.1</t>
  </si>
  <si>
    <t>1.2.3.2</t>
  </si>
  <si>
    <t>1.2.3.3</t>
  </si>
  <si>
    <t>1.2.3.4</t>
  </si>
  <si>
    <t>1.2.3.5</t>
  </si>
  <si>
    <t>1.2.3.6</t>
  </si>
  <si>
    <t>1.2.3.7</t>
  </si>
  <si>
    <t>1.2.3.8</t>
  </si>
  <si>
    <t xml:space="preserve">                                                                       2015 m. rugpjūčio 27 d. sprendimo Nr. T2-227</t>
  </si>
  <si>
    <t xml:space="preserve">                         ir programas patikslinimas (padidinimas, - sumažinimas)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</si>
</sst>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8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name val="Arial"/>
      <family val="2"/>
      <charset val="186"/>
    </font>
    <font>
      <i/>
      <sz val="9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rgb="FF7030A0"/>
      <name val="Arial"/>
      <family val="2"/>
      <charset val="186"/>
    </font>
    <font>
      <b/>
      <i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8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2" fillId="0" borderId="5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9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0" fontId="12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7" fillId="0" borderId="5" xfId="0" applyFont="1" applyBorder="1"/>
    <xf numFmtId="164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164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164" fontId="7" fillId="0" borderId="5" xfId="0" applyNumberFormat="1" applyFont="1" applyBorder="1"/>
    <xf numFmtId="1" fontId="7" fillId="0" borderId="5" xfId="0" applyNumberFormat="1" applyFont="1" applyBorder="1"/>
    <xf numFmtId="164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2" fontId="7" fillId="0" borderId="5" xfId="0" applyNumberFormat="1" applyFont="1" applyBorder="1"/>
    <xf numFmtId="164" fontId="17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/>
    <xf numFmtId="0" fontId="20" fillId="0" borderId="1" xfId="0" applyFont="1" applyBorder="1" applyAlignment="1">
      <alignment horizontal="left" wrapText="1"/>
    </xf>
    <xf numFmtId="0" fontId="13" fillId="0" borderId="0" xfId="0" applyFont="1"/>
    <xf numFmtId="164" fontId="13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6" fillId="0" borderId="5" xfId="0" applyFont="1" applyBorder="1" applyAlignment="1">
      <alignment horizontal="left" wrapText="1"/>
    </xf>
    <xf numFmtId="0" fontId="20" fillId="0" borderId="5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0" fontId="20" fillId="0" borderId="5" xfId="0" applyFont="1" applyBorder="1" applyAlignment="1">
      <alignment vertical="center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/>
    <xf numFmtId="0" fontId="9" fillId="0" borderId="5" xfId="0" applyFont="1" applyBorder="1" applyAlignment="1">
      <alignment horizontal="left"/>
    </xf>
    <xf numFmtId="0" fontId="0" fillId="0" borderId="5" xfId="0" applyBorder="1"/>
    <xf numFmtId="0" fontId="7" fillId="0" borderId="5" xfId="0" applyFont="1" applyFill="1" applyBorder="1" applyAlignment="1">
      <alignment wrapText="1"/>
    </xf>
    <xf numFmtId="0" fontId="9" fillId="0" borderId="5" xfId="0" applyFont="1" applyBorder="1" applyAlignment="1">
      <alignment horizontal="left" wrapText="1"/>
    </xf>
    <xf numFmtId="164" fontId="9" fillId="0" borderId="5" xfId="0" applyNumberFormat="1" applyFont="1" applyBorder="1"/>
    <xf numFmtId="0" fontId="0" fillId="0" borderId="7" xfId="0" applyBorder="1"/>
    <xf numFmtId="164" fontId="7" fillId="0" borderId="5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left" wrapText="1"/>
    </xf>
    <xf numFmtId="164" fontId="23" fillId="0" borderId="5" xfId="0" applyNumberFormat="1" applyFont="1" applyBorder="1" applyAlignment="1">
      <alignment horizontal="center" vertical="center" wrapText="1"/>
    </xf>
    <xf numFmtId="164" fontId="23" fillId="0" borderId="5" xfId="0" applyNumberFormat="1" applyFont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left" wrapText="1"/>
    </xf>
    <xf numFmtId="164" fontId="24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164" fontId="22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workbookViewId="0">
      <selection activeCell="D8" sqref="D8:E8"/>
    </sheetView>
  </sheetViews>
  <sheetFormatPr defaultRowHeight="12.75" x14ac:dyDescent="0.2"/>
  <cols>
    <col min="1" max="1" width="6" customWidth="1"/>
    <col min="2" max="2" width="72.140625" customWidth="1"/>
    <col min="3" max="3" width="12.85546875" customWidth="1"/>
    <col min="4" max="5" width="5.140625" customWidth="1"/>
    <col min="6" max="6" width="4.5703125" customWidth="1"/>
    <col min="7" max="7" width="4.28515625" customWidth="1"/>
    <col min="8" max="8" width="5" customWidth="1"/>
  </cols>
  <sheetData>
    <row r="1" spans="1:10" ht="15.75" x14ac:dyDescent="0.25">
      <c r="B1" s="7" t="s">
        <v>3</v>
      </c>
      <c r="C1" s="7"/>
    </row>
    <row r="2" spans="1:10" ht="15.75" x14ac:dyDescent="0.25">
      <c r="B2" s="7" t="s">
        <v>215</v>
      </c>
      <c r="C2" s="7"/>
    </row>
    <row r="3" spans="1:10" ht="15.75" x14ac:dyDescent="0.25">
      <c r="B3" s="7" t="s">
        <v>14</v>
      </c>
      <c r="C3" s="7"/>
    </row>
    <row r="5" spans="1:10" ht="15" x14ac:dyDescent="0.25">
      <c r="B5" s="3"/>
      <c r="C5" s="3"/>
      <c r="D5" s="3"/>
      <c r="E5" s="3"/>
      <c r="F5" s="1"/>
    </row>
    <row r="6" spans="1:10" ht="15.75" x14ac:dyDescent="0.25">
      <c r="B6" s="6" t="s">
        <v>50</v>
      </c>
      <c r="C6" s="3"/>
      <c r="E6" s="2"/>
      <c r="F6" s="8"/>
    </row>
    <row r="7" spans="1:10" ht="15.75" x14ac:dyDescent="0.25">
      <c r="B7" s="6" t="s">
        <v>49</v>
      </c>
      <c r="C7" s="3"/>
      <c r="D7" s="20"/>
      <c r="E7" s="20"/>
      <c r="F7" s="20"/>
    </row>
    <row r="8" spans="1:10" ht="15" x14ac:dyDescent="0.25">
      <c r="B8" s="3"/>
      <c r="C8" s="3"/>
      <c r="D8" s="159"/>
      <c r="E8" s="160"/>
      <c r="F8" s="161"/>
    </row>
    <row r="9" spans="1:10" ht="12.75" customHeight="1" x14ac:dyDescent="0.25">
      <c r="B9" s="3"/>
      <c r="C9" s="3"/>
      <c r="D9" s="161"/>
      <c r="E9" s="161"/>
      <c r="F9" s="161"/>
      <c r="G9" s="11"/>
      <c r="H9" s="11"/>
    </row>
    <row r="10" spans="1:10" ht="14.25" customHeight="1" x14ac:dyDescent="0.25">
      <c r="A10" s="19"/>
      <c r="B10" s="19"/>
      <c r="C10" s="72" t="s">
        <v>45</v>
      </c>
      <c r="D10" s="161"/>
      <c r="E10" s="161"/>
      <c r="F10" s="161"/>
      <c r="G10" s="11"/>
      <c r="H10" s="11"/>
    </row>
    <row r="11" spans="1:10" ht="31.5" x14ac:dyDescent="0.2">
      <c r="A11" s="73" t="s">
        <v>5</v>
      </c>
      <c r="B11" s="61" t="s">
        <v>15</v>
      </c>
      <c r="C11" s="61" t="s">
        <v>0</v>
      </c>
      <c r="D11" s="161"/>
      <c r="E11" s="161"/>
      <c r="F11" s="161"/>
      <c r="G11" s="11"/>
      <c r="H11" s="11"/>
    </row>
    <row r="12" spans="1:10" ht="10.9" customHeight="1" x14ac:dyDescent="0.2">
      <c r="A12" s="13" t="s">
        <v>12</v>
      </c>
      <c r="B12" s="66">
        <v>2</v>
      </c>
      <c r="C12" s="67">
        <v>3</v>
      </c>
      <c r="D12" s="21"/>
      <c r="E12" s="21"/>
      <c r="F12" s="21"/>
      <c r="G12" s="11"/>
      <c r="H12" s="11"/>
    </row>
    <row r="13" spans="1:10" ht="15.75" x14ac:dyDescent="0.25">
      <c r="A13" s="74" t="s">
        <v>12</v>
      </c>
      <c r="B13" s="76" t="s">
        <v>182</v>
      </c>
      <c r="C13" s="77">
        <v>5822</v>
      </c>
      <c r="D13" s="62"/>
      <c r="E13" s="28"/>
      <c r="F13" s="28"/>
      <c r="G13" s="63"/>
      <c r="H13" s="63"/>
      <c r="J13" s="62"/>
    </row>
    <row r="14" spans="1:10" ht="15.75" x14ac:dyDescent="0.25">
      <c r="A14" s="75" t="s">
        <v>20</v>
      </c>
      <c r="B14" s="144" t="s">
        <v>181</v>
      </c>
      <c r="C14" s="77">
        <v>73008</v>
      </c>
      <c r="D14" s="62"/>
      <c r="E14" s="23"/>
      <c r="F14" s="28"/>
      <c r="G14" s="63"/>
      <c r="H14" s="63"/>
      <c r="J14" s="62"/>
    </row>
    <row r="15" spans="1:10" ht="15.75" x14ac:dyDescent="0.25">
      <c r="A15" s="75" t="s">
        <v>21</v>
      </c>
      <c r="B15" s="144" t="s">
        <v>184</v>
      </c>
      <c r="C15" s="77">
        <v>34895</v>
      </c>
      <c r="D15" s="62"/>
      <c r="E15" s="23"/>
      <c r="F15" s="28"/>
      <c r="G15" s="63"/>
      <c r="H15" s="63"/>
      <c r="J15" s="62"/>
    </row>
    <row r="16" spans="1:10" ht="15.75" x14ac:dyDescent="0.25">
      <c r="A16" s="75" t="s">
        <v>97</v>
      </c>
      <c r="B16" s="76" t="s">
        <v>183</v>
      </c>
      <c r="C16" s="77">
        <v>53376</v>
      </c>
      <c r="D16" s="62"/>
      <c r="E16" s="23"/>
      <c r="F16" s="28"/>
      <c r="G16" s="63"/>
      <c r="H16" s="63"/>
      <c r="J16" s="62"/>
    </row>
    <row r="17" spans="1:10" ht="31.5" x14ac:dyDescent="0.25">
      <c r="A17" s="75" t="s">
        <v>195</v>
      </c>
      <c r="B17" s="76" t="s">
        <v>187</v>
      </c>
      <c r="C17" s="77">
        <v>41425</v>
      </c>
      <c r="D17" s="62"/>
      <c r="E17" s="23"/>
      <c r="F17" s="28"/>
      <c r="G17" s="63"/>
      <c r="H17" s="63"/>
      <c r="J17" s="62"/>
    </row>
    <row r="18" spans="1:10" ht="15" customHeight="1" x14ac:dyDescent="0.25">
      <c r="A18" s="79"/>
      <c r="B18" s="80" t="s">
        <v>16</v>
      </c>
      <c r="C18" s="135">
        <f>SUM(C13:C17)</f>
        <v>208526</v>
      </c>
      <c r="D18" s="23"/>
      <c r="E18" s="28"/>
      <c r="F18" s="28"/>
      <c r="G18" s="11"/>
      <c r="H18" s="11"/>
    </row>
    <row r="19" spans="1:10" ht="13.9" customHeight="1" x14ac:dyDescent="0.25">
      <c r="A19" s="81"/>
      <c r="B19" s="82"/>
      <c r="C19" s="83"/>
      <c r="D19" s="33"/>
      <c r="E19" s="23"/>
      <c r="F19" s="28"/>
      <c r="G19" s="11"/>
      <c r="H19" s="11"/>
    </row>
    <row r="20" spans="1:10" x14ac:dyDescent="0.2">
      <c r="B20" s="60"/>
      <c r="D20" s="23"/>
      <c r="E20" s="28"/>
      <c r="F20" s="23"/>
      <c r="G20" s="11"/>
      <c r="H20" s="11"/>
    </row>
    <row r="21" spans="1:10" ht="15" x14ac:dyDescent="0.25">
      <c r="A21" s="24"/>
      <c r="B21" s="31"/>
      <c r="C21" s="28"/>
      <c r="D21" s="28"/>
      <c r="E21" s="28"/>
      <c r="F21" s="28"/>
      <c r="G21" s="11"/>
      <c r="H21" s="11"/>
    </row>
    <row r="22" spans="1:10" ht="15" x14ac:dyDescent="0.25">
      <c r="A22" s="24"/>
      <c r="B22" s="31"/>
      <c r="C22" s="28"/>
      <c r="D22" s="28"/>
      <c r="E22" s="23"/>
      <c r="F22" s="23"/>
      <c r="G22" s="11"/>
      <c r="H22" s="11"/>
    </row>
    <row r="23" spans="1:10" ht="15" x14ac:dyDescent="0.25">
      <c r="A23" s="24"/>
      <c r="B23" s="31"/>
      <c r="C23" s="28"/>
      <c r="D23" s="23"/>
      <c r="E23" s="28"/>
      <c r="F23" s="28"/>
      <c r="G23" s="11"/>
      <c r="H23" s="11"/>
    </row>
    <row r="24" spans="1:10" ht="14.25" x14ac:dyDescent="0.2">
      <c r="A24" s="24"/>
      <c r="B24" s="32"/>
      <c r="C24" s="23"/>
      <c r="D24" s="28"/>
      <c r="E24" s="23"/>
      <c r="F24" s="28"/>
      <c r="G24" s="11"/>
      <c r="H24" s="11"/>
    </row>
    <row r="25" spans="1:10" ht="15" x14ac:dyDescent="0.25">
      <c r="A25" s="24"/>
      <c r="B25" s="29"/>
      <c r="C25" s="28"/>
      <c r="D25" s="23"/>
      <c r="E25" s="28"/>
      <c r="F25" s="23"/>
      <c r="G25" s="11"/>
      <c r="H25" s="11"/>
    </row>
    <row r="26" spans="1:10" ht="14.25" x14ac:dyDescent="0.2">
      <c r="A26" s="24"/>
      <c r="B26" s="34"/>
      <c r="C26" s="23"/>
      <c r="D26" s="28"/>
      <c r="E26" s="23"/>
      <c r="F26" s="28"/>
      <c r="G26" s="11"/>
      <c r="H26" s="11"/>
    </row>
    <row r="27" spans="1:10" ht="15" x14ac:dyDescent="0.25">
      <c r="A27" s="24"/>
      <c r="B27" s="31"/>
      <c r="C27" s="28"/>
      <c r="D27" s="23"/>
      <c r="E27" s="28"/>
      <c r="F27" s="23"/>
      <c r="G27" s="36"/>
      <c r="H27" s="11"/>
    </row>
    <row r="28" spans="1:10" ht="15.75" x14ac:dyDescent="0.2">
      <c r="A28" s="24"/>
      <c r="B28" s="27"/>
      <c r="C28" s="28"/>
      <c r="D28" s="28"/>
      <c r="E28" s="28"/>
      <c r="F28" s="28"/>
      <c r="G28" s="11"/>
      <c r="H28" s="11"/>
    </row>
    <row r="29" spans="1:10" ht="14.25" x14ac:dyDescent="0.2">
      <c r="A29" s="24"/>
      <c r="B29" s="35"/>
      <c r="C29" s="23"/>
      <c r="D29" s="39"/>
      <c r="E29" s="23"/>
      <c r="F29" s="23"/>
      <c r="G29" s="11"/>
      <c r="H29" s="11"/>
    </row>
    <row r="30" spans="1:10" ht="15" x14ac:dyDescent="0.25">
      <c r="A30" s="24"/>
      <c r="B30" s="29"/>
      <c r="C30" s="28"/>
      <c r="D30" s="23"/>
      <c r="E30" s="28"/>
      <c r="F30" s="23"/>
      <c r="G30" s="11"/>
      <c r="H30" s="37"/>
    </row>
    <row r="31" spans="1:10" ht="14.25" x14ac:dyDescent="0.2">
      <c r="A31" s="24"/>
      <c r="B31" s="25"/>
      <c r="C31" s="23"/>
      <c r="D31" s="28"/>
      <c r="E31" s="23"/>
      <c r="F31" s="23"/>
      <c r="G31" s="37"/>
      <c r="H31" s="11"/>
    </row>
    <row r="32" spans="1:10" ht="15" x14ac:dyDescent="0.25">
      <c r="A32" s="24"/>
      <c r="B32" s="31"/>
      <c r="C32" s="28"/>
      <c r="D32" s="23"/>
      <c r="E32" s="28"/>
      <c r="F32" s="23"/>
      <c r="G32" s="11"/>
      <c r="H32" s="11"/>
    </row>
    <row r="33" spans="1:8" ht="14.25" x14ac:dyDescent="0.2">
      <c r="A33" s="24"/>
      <c r="B33" s="25"/>
      <c r="C33" s="23"/>
      <c r="D33" s="28"/>
      <c r="E33" s="28"/>
      <c r="F33" s="28"/>
      <c r="G33" s="11"/>
      <c r="H33" s="11"/>
    </row>
    <row r="34" spans="1:8" ht="15" x14ac:dyDescent="0.25">
      <c r="A34" s="24"/>
      <c r="B34" s="29"/>
      <c r="C34" s="28"/>
      <c r="D34" s="28"/>
      <c r="E34" s="28"/>
      <c r="F34" s="23"/>
      <c r="G34" s="11"/>
      <c r="H34" s="11"/>
    </row>
    <row r="35" spans="1:8" ht="15" x14ac:dyDescent="0.2">
      <c r="A35" s="24"/>
      <c r="B35" s="38"/>
      <c r="C35" s="39"/>
      <c r="D35" s="28"/>
      <c r="E35" s="28"/>
      <c r="F35" s="28"/>
      <c r="G35" s="11"/>
      <c r="H35" s="11"/>
    </row>
    <row r="36" spans="1:8" ht="14.25" x14ac:dyDescent="0.2">
      <c r="A36" s="24"/>
      <c r="B36" s="40"/>
      <c r="C36" s="23"/>
      <c r="D36" s="28"/>
      <c r="E36" s="28"/>
      <c r="F36" s="23"/>
      <c r="G36" s="11"/>
      <c r="H36" s="11"/>
    </row>
    <row r="37" spans="1:8" ht="15" x14ac:dyDescent="0.25">
      <c r="A37" s="24"/>
      <c r="B37" s="29"/>
      <c r="C37" s="28"/>
      <c r="D37" s="28"/>
      <c r="E37" s="28"/>
      <c r="F37" s="23"/>
      <c r="G37" s="11"/>
      <c r="H37" s="11"/>
    </row>
    <row r="38" spans="1:8" ht="15.75" x14ac:dyDescent="0.25">
      <c r="A38" s="24"/>
      <c r="B38" s="41"/>
      <c r="C38" s="23"/>
      <c r="D38" s="28"/>
      <c r="E38" s="28"/>
      <c r="F38" s="28"/>
      <c r="G38" s="11"/>
      <c r="H38" s="11"/>
    </row>
    <row r="39" spans="1:8" ht="14.45" customHeight="1" x14ac:dyDescent="0.25">
      <c r="A39" s="24"/>
      <c r="B39" s="42"/>
      <c r="C39" s="28"/>
      <c r="D39" s="28"/>
      <c r="E39" s="28"/>
      <c r="F39" s="28"/>
      <c r="G39" s="11"/>
      <c r="H39" s="11"/>
    </row>
    <row r="40" spans="1:8" ht="15.75" x14ac:dyDescent="0.2">
      <c r="A40" s="26"/>
      <c r="B40" s="27"/>
      <c r="C40" s="28"/>
      <c r="D40" s="28"/>
      <c r="E40" s="28"/>
      <c r="F40" s="28"/>
      <c r="G40" s="11"/>
      <c r="H40" s="11"/>
    </row>
    <row r="41" spans="1:8" ht="15.75" x14ac:dyDescent="0.2">
      <c r="A41" s="26"/>
      <c r="B41" s="27"/>
      <c r="C41" s="28"/>
      <c r="D41" s="28"/>
      <c r="E41" s="28"/>
      <c r="F41" s="28"/>
      <c r="G41" s="11"/>
      <c r="H41" s="11"/>
    </row>
    <row r="42" spans="1:8" ht="15.75" x14ac:dyDescent="0.25">
      <c r="A42" s="26"/>
      <c r="B42" s="43"/>
      <c r="C42" s="28"/>
      <c r="D42" s="28"/>
      <c r="E42" s="28"/>
      <c r="F42" s="28"/>
      <c r="G42" s="11"/>
      <c r="H42" s="11"/>
    </row>
    <row r="43" spans="1:8" ht="15.75" x14ac:dyDescent="0.2">
      <c r="A43" s="26"/>
      <c r="B43" s="27"/>
      <c r="C43" s="28"/>
      <c r="D43" s="28"/>
      <c r="E43" s="28"/>
      <c r="F43" s="28"/>
      <c r="G43" s="11"/>
      <c r="H43" s="44"/>
    </row>
    <row r="44" spans="1:8" ht="15" customHeight="1" x14ac:dyDescent="0.25">
      <c r="A44" s="26"/>
      <c r="B44" s="43"/>
      <c r="C44" s="28"/>
      <c r="D44" s="28"/>
      <c r="E44" s="28"/>
      <c r="F44" s="28"/>
      <c r="G44" s="11"/>
      <c r="H44" s="45"/>
    </row>
    <row r="45" spans="1:8" ht="15" customHeight="1" x14ac:dyDescent="0.2">
      <c r="A45" s="26"/>
      <c r="B45" s="27"/>
      <c r="C45" s="28"/>
      <c r="D45" s="28"/>
      <c r="E45" s="28"/>
      <c r="F45" s="28"/>
      <c r="G45" s="11"/>
      <c r="H45" s="11"/>
    </row>
    <row r="46" spans="1:8" ht="18" customHeight="1" x14ac:dyDescent="0.25">
      <c r="A46" s="26"/>
      <c r="B46" s="43"/>
      <c r="C46" s="28"/>
      <c r="D46" s="28"/>
      <c r="E46" s="28"/>
      <c r="F46" s="33"/>
      <c r="G46" s="11"/>
      <c r="H46" s="11"/>
    </row>
    <row r="47" spans="1:8" ht="15.75" x14ac:dyDescent="0.2">
      <c r="A47" s="26"/>
      <c r="B47" s="27"/>
      <c r="C47" s="28"/>
      <c r="D47" s="28"/>
      <c r="E47" s="28"/>
      <c r="F47" s="28"/>
      <c r="G47" s="11"/>
      <c r="H47" s="11"/>
    </row>
    <row r="48" spans="1:8" ht="15.75" x14ac:dyDescent="0.25">
      <c r="A48" s="26"/>
      <c r="B48" s="43"/>
      <c r="C48" s="28"/>
      <c r="D48" s="28"/>
      <c r="E48" s="28"/>
      <c r="F48" s="28"/>
      <c r="G48" s="11"/>
      <c r="H48" s="45"/>
    </row>
    <row r="49" spans="1:8" ht="15.75" x14ac:dyDescent="0.2">
      <c r="A49" s="26"/>
      <c r="B49" s="27"/>
      <c r="C49" s="28"/>
      <c r="D49" s="28"/>
      <c r="E49" s="28"/>
      <c r="F49" s="28"/>
      <c r="G49" s="11"/>
      <c r="H49" s="47"/>
    </row>
    <row r="50" spans="1:8" ht="15.75" x14ac:dyDescent="0.25">
      <c r="A50" s="26"/>
      <c r="B50" s="43"/>
      <c r="C50" s="28"/>
      <c r="D50" s="28"/>
      <c r="E50" s="28"/>
      <c r="F50" s="28"/>
      <c r="G50" s="46"/>
      <c r="H50" s="45"/>
    </row>
    <row r="51" spans="1:8" ht="15.75" x14ac:dyDescent="0.2">
      <c r="A51" s="26"/>
      <c r="B51" s="27"/>
      <c r="C51" s="28"/>
      <c r="D51" s="28"/>
      <c r="E51" s="28"/>
      <c r="F51" s="28"/>
      <c r="G51" s="36"/>
      <c r="H51" s="48"/>
    </row>
    <row r="52" spans="1:8" ht="17.45" customHeight="1" x14ac:dyDescent="0.25">
      <c r="A52" s="26"/>
      <c r="B52" s="43"/>
      <c r="C52" s="28"/>
      <c r="D52" s="28"/>
      <c r="E52" s="28"/>
      <c r="F52" s="28"/>
      <c r="G52" s="36"/>
      <c r="H52" s="45"/>
    </row>
    <row r="53" spans="1:8" ht="14.45" customHeight="1" x14ac:dyDescent="0.2">
      <c r="A53" s="26"/>
      <c r="B53" s="27"/>
      <c r="C53" s="28"/>
      <c r="D53" s="28"/>
      <c r="E53" s="28"/>
      <c r="F53" s="28"/>
      <c r="G53" s="49"/>
      <c r="H53" s="44"/>
    </row>
    <row r="54" spans="1:8" ht="15.6" customHeight="1" x14ac:dyDescent="0.25">
      <c r="A54" s="26"/>
      <c r="B54" s="43"/>
      <c r="C54" s="28"/>
      <c r="D54" s="28"/>
      <c r="E54" s="28"/>
      <c r="F54" s="28"/>
      <c r="G54" s="46"/>
      <c r="H54" s="45"/>
    </row>
    <row r="55" spans="1:8" ht="15.75" x14ac:dyDescent="0.2">
      <c r="A55" s="26"/>
      <c r="B55" s="27"/>
      <c r="C55" s="28"/>
      <c r="D55" s="28"/>
      <c r="E55" s="28"/>
      <c r="F55" s="28"/>
      <c r="G55" s="46"/>
      <c r="H55" s="45"/>
    </row>
    <row r="56" spans="1:8" ht="16.149999999999999" customHeight="1" x14ac:dyDescent="0.25">
      <c r="A56" s="26"/>
      <c r="B56" s="43"/>
      <c r="C56" s="28"/>
      <c r="D56" s="28"/>
      <c r="E56" s="28"/>
      <c r="F56" s="28"/>
      <c r="G56" s="11"/>
      <c r="H56" s="44"/>
    </row>
    <row r="57" spans="1:8" ht="15.75" x14ac:dyDescent="0.2">
      <c r="A57" s="26"/>
      <c r="B57" s="27"/>
      <c r="C57" s="28"/>
      <c r="D57" s="28"/>
      <c r="E57" s="28"/>
      <c r="F57" s="28"/>
      <c r="G57" s="11"/>
      <c r="H57" s="45"/>
    </row>
    <row r="58" spans="1:8" ht="15.75" x14ac:dyDescent="0.25">
      <c r="A58" s="26"/>
      <c r="B58" s="43"/>
      <c r="C58" s="28"/>
      <c r="D58" s="28"/>
      <c r="E58" s="28"/>
      <c r="F58" s="28"/>
      <c r="G58" s="11"/>
      <c r="H58" s="45"/>
    </row>
    <row r="59" spans="1:8" ht="15.75" x14ac:dyDescent="0.2">
      <c r="A59" s="26"/>
      <c r="B59" s="27"/>
      <c r="C59" s="28"/>
      <c r="D59" s="28"/>
      <c r="E59" s="28"/>
      <c r="F59" s="28"/>
      <c r="G59" s="46"/>
      <c r="H59" s="45"/>
    </row>
    <row r="60" spans="1:8" ht="15.75" x14ac:dyDescent="0.25">
      <c r="A60" s="26"/>
      <c r="B60" s="43"/>
      <c r="C60" s="28"/>
      <c r="D60" s="28"/>
      <c r="E60" s="28"/>
      <c r="F60" s="28"/>
      <c r="G60" s="11"/>
      <c r="H60" s="11"/>
    </row>
    <row r="61" spans="1:8" ht="15.75" x14ac:dyDescent="0.2">
      <c r="A61" s="26"/>
      <c r="B61" s="27"/>
      <c r="C61" s="28"/>
      <c r="D61" s="28"/>
      <c r="E61" s="28"/>
      <c r="F61" s="28"/>
      <c r="G61" s="11"/>
      <c r="H61" s="45"/>
    </row>
    <row r="62" spans="1:8" ht="15.75" x14ac:dyDescent="0.25">
      <c r="A62" s="26"/>
      <c r="B62" s="43"/>
      <c r="C62" s="28"/>
      <c r="D62" s="28"/>
      <c r="E62" s="28"/>
      <c r="F62" s="28"/>
      <c r="G62" s="11"/>
      <c r="H62" s="45"/>
    </row>
    <row r="63" spans="1:8" ht="15.75" x14ac:dyDescent="0.2">
      <c r="A63" s="26"/>
      <c r="B63" s="27"/>
      <c r="C63" s="28"/>
      <c r="D63" s="28"/>
      <c r="E63" s="28"/>
      <c r="F63" s="28"/>
      <c r="G63" s="20"/>
      <c r="H63" s="11"/>
    </row>
    <row r="64" spans="1:8" ht="15.75" x14ac:dyDescent="0.25">
      <c r="A64" s="26"/>
      <c r="B64" s="43"/>
      <c r="C64" s="28"/>
      <c r="D64" s="28"/>
      <c r="E64" s="28"/>
      <c r="F64" s="28"/>
      <c r="G64" s="11"/>
      <c r="H64" s="11"/>
    </row>
    <row r="65" spans="1:8" ht="15.75" x14ac:dyDescent="0.2">
      <c r="A65" s="26"/>
      <c r="B65" s="27"/>
      <c r="C65" s="28"/>
      <c r="D65" s="28"/>
      <c r="E65" s="28"/>
      <c r="F65" s="28"/>
      <c r="G65" s="11"/>
      <c r="H65" s="11"/>
    </row>
    <row r="66" spans="1:8" ht="15.75" x14ac:dyDescent="0.25">
      <c r="A66" s="26"/>
      <c r="B66" s="43"/>
      <c r="C66" s="28"/>
      <c r="D66" s="28"/>
      <c r="E66" s="28"/>
      <c r="F66" s="28"/>
      <c r="G66" s="11"/>
      <c r="H66" s="11"/>
    </row>
    <row r="67" spans="1:8" ht="15.75" x14ac:dyDescent="0.2">
      <c r="A67" s="26"/>
      <c r="B67" s="27"/>
      <c r="C67" s="28"/>
      <c r="D67" s="28"/>
      <c r="E67" s="28"/>
      <c r="F67" s="28"/>
      <c r="G67" s="11"/>
      <c r="H67" s="11"/>
    </row>
    <row r="68" spans="1:8" ht="15.75" x14ac:dyDescent="0.25">
      <c r="A68" s="26"/>
      <c r="B68" s="50"/>
      <c r="C68" s="28"/>
      <c r="D68" s="28"/>
      <c r="E68" s="28"/>
      <c r="F68" s="28"/>
      <c r="G68" s="11"/>
      <c r="H68" s="11"/>
    </row>
    <row r="69" spans="1:8" ht="15.75" x14ac:dyDescent="0.25">
      <c r="A69" s="26"/>
      <c r="B69" s="50"/>
      <c r="C69" s="28"/>
      <c r="D69" s="28"/>
      <c r="E69" s="28"/>
      <c r="F69" s="28"/>
      <c r="G69" s="11"/>
      <c r="H69" s="11"/>
    </row>
    <row r="70" spans="1:8" ht="15.75" x14ac:dyDescent="0.25">
      <c r="A70" s="26"/>
      <c r="B70" s="50"/>
      <c r="C70" s="28"/>
      <c r="D70" s="28"/>
      <c r="E70" s="28"/>
      <c r="F70" s="28"/>
      <c r="G70" s="11"/>
      <c r="H70" s="11"/>
    </row>
    <row r="71" spans="1:8" ht="15.75" x14ac:dyDescent="0.2">
      <c r="A71" s="26"/>
      <c r="B71" s="27"/>
      <c r="C71" s="28"/>
      <c r="D71" s="28"/>
      <c r="E71" s="28"/>
      <c r="F71" s="28"/>
      <c r="G71" s="11"/>
      <c r="H71" s="11"/>
    </row>
    <row r="72" spans="1:8" ht="15.75" x14ac:dyDescent="0.25">
      <c r="A72" s="26"/>
      <c r="B72" s="50"/>
      <c r="C72" s="28"/>
      <c r="D72" s="28"/>
      <c r="E72" s="28"/>
      <c r="F72" s="28"/>
      <c r="G72" s="11"/>
      <c r="H72" s="11"/>
    </row>
    <row r="73" spans="1:8" ht="15.75" x14ac:dyDescent="0.25">
      <c r="A73" s="26"/>
      <c r="B73" s="50"/>
      <c r="C73" s="28"/>
      <c r="D73" s="28"/>
      <c r="E73" s="28"/>
      <c r="F73" s="28"/>
      <c r="G73" s="11"/>
      <c r="H73" s="11"/>
    </row>
    <row r="74" spans="1:8" ht="15.75" x14ac:dyDescent="0.2">
      <c r="A74" s="26"/>
      <c r="B74" s="27"/>
      <c r="C74" s="28"/>
      <c r="D74" s="28"/>
      <c r="E74" s="28"/>
      <c r="F74" s="28"/>
      <c r="G74" s="11"/>
      <c r="H74" s="11"/>
    </row>
    <row r="75" spans="1:8" ht="15.75" x14ac:dyDescent="0.25">
      <c r="A75" s="26"/>
      <c r="B75" s="50"/>
      <c r="C75" s="28"/>
      <c r="D75" s="28"/>
      <c r="E75" s="28"/>
      <c r="F75" s="28"/>
      <c r="G75" s="11"/>
      <c r="H75" s="11"/>
    </row>
    <row r="76" spans="1:8" ht="15.75" x14ac:dyDescent="0.2">
      <c r="A76" s="26"/>
      <c r="B76" s="27"/>
      <c r="C76" s="28"/>
      <c r="D76" s="28"/>
      <c r="E76" s="28"/>
      <c r="F76" s="28"/>
      <c r="G76" s="11"/>
      <c r="H76" s="11"/>
    </row>
    <row r="77" spans="1:8" ht="15.75" x14ac:dyDescent="0.25">
      <c r="A77" s="26"/>
      <c r="B77" s="42"/>
      <c r="C77" s="28"/>
      <c r="D77" s="28"/>
      <c r="E77" s="28"/>
      <c r="F77" s="28"/>
      <c r="G77" s="11"/>
      <c r="H77" s="11"/>
    </row>
    <row r="78" spans="1:8" ht="15.75" x14ac:dyDescent="0.2">
      <c r="A78" s="26"/>
      <c r="B78" s="27"/>
      <c r="C78" s="28"/>
      <c r="D78" s="28"/>
      <c r="E78" s="28"/>
      <c r="F78" s="28"/>
      <c r="G78" s="11"/>
      <c r="H78" s="11"/>
    </row>
    <row r="79" spans="1:8" ht="15.75" x14ac:dyDescent="0.25">
      <c r="A79" s="26"/>
      <c r="B79" s="50"/>
      <c r="C79" s="28"/>
      <c r="D79" s="28"/>
      <c r="E79" s="23"/>
      <c r="F79" s="28"/>
      <c r="G79" s="11"/>
      <c r="H79" s="11"/>
    </row>
    <row r="80" spans="1:8" ht="15.75" x14ac:dyDescent="0.25">
      <c r="A80" s="26"/>
      <c r="B80" s="50"/>
      <c r="C80" s="28"/>
      <c r="D80" s="23"/>
      <c r="E80" s="23"/>
      <c r="F80" s="28"/>
      <c r="G80" s="11"/>
      <c r="H80" s="11"/>
    </row>
    <row r="81" spans="1:9" ht="15.75" x14ac:dyDescent="0.25">
      <c r="A81" s="26"/>
      <c r="B81" s="43"/>
      <c r="C81" s="28"/>
      <c r="D81" s="23"/>
      <c r="E81" s="28"/>
      <c r="F81" s="28"/>
      <c r="G81" s="11"/>
      <c r="H81" s="11"/>
    </row>
    <row r="82" spans="1:9" ht="15.75" x14ac:dyDescent="0.25">
      <c r="A82" s="26"/>
      <c r="B82" s="43"/>
      <c r="C82" s="28"/>
      <c r="D82" s="28"/>
      <c r="E82" s="28"/>
      <c r="F82" s="23"/>
      <c r="G82" s="11"/>
      <c r="H82" s="11"/>
    </row>
    <row r="83" spans="1:9" ht="15" customHeight="1" x14ac:dyDescent="0.2">
      <c r="A83" s="26"/>
      <c r="B83" s="27"/>
      <c r="C83" s="28"/>
      <c r="D83" s="28"/>
      <c r="E83" s="23"/>
      <c r="F83" s="23"/>
      <c r="G83" s="11"/>
      <c r="H83" s="11"/>
    </row>
    <row r="84" spans="1:9" ht="15" customHeight="1" x14ac:dyDescent="0.2">
      <c r="A84" s="26"/>
      <c r="B84" s="27"/>
      <c r="C84" s="28"/>
      <c r="D84" s="23"/>
      <c r="E84" s="23"/>
      <c r="F84" s="28"/>
      <c r="G84" s="11"/>
      <c r="H84" s="11"/>
    </row>
    <row r="85" spans="1:9" ht="13.9" customHeight="1" x14ac:dyDescent="0.2">
      <c r="A85" s="26"/>
      <c r="B85" s="27"/>
      <c r="C85" s="28"/>
      <c r="D85" s="23"/>
      <c r="E85" s="28"/>
      <c r="F85" s="28"/>
      <c r="G85" s="11"/>
      <c r="H85" s="11"/>
    </row>
    <row r="86" spans="1:9" ht="13.15" customHeight="1" x14ac:dyDescent="0.25">
      <c r="A86" s="26"/>
      <c r="B86" s="51"/>
      <c r="C86" s="23"/>
      <c r="D86" s="28"/>
      <c r="E86" s="23"/>
      <c r="F86" s="23"/>
      <c r="G86" s="11"/>
      <c r="H86" s="11"/>
    </row>
    <row r="87" spans="1:9" ht="15.6" customHeight="1" x14ac:dyDescent="0.2">
      <c r="A87" s="26"/>
      <c r="B87" s="35"/>
      <c r="C87" s="23"/>
      <c r="D87" s="23"/>
      <c r="E87" s="23"/>
      <c r="F87" s="23"/>
      <c r="G87" s="11"/>
      <c r="H87" s="11"/>
    </row>
    <row r="88" spans="1:9" ht="14.45" customHeight="1" x14ac:dyDescent="0.25">
      <c r="A88" s="24"/>
      <c r="B88" s="42"/>
      <c r="C88" s="28"/>
      <c r="D88" s="23"/>
      <c r="E88" s="28"/>
      <c r="F88" s="28"/>
      <c r="G88" s="11"/>
      <c r="H88" s="11"/>
    </row>
    <row r="89" spans="1:9" ht="16.149999999999999" customHeight="1" x14ac:dyDescent="0.2">
      <c r="A89" s="26"/>
      <c r="B89" s="27"/>
      <c r="C89" s="28"/>
      <c r="D89" s="28"/>
      <c r="E89" s="28"/>
      <c r="F89" s="23"/>
      <c r="G89" s="11"/>
      <c r="H89" s="11"/>
      <c r="I89" s="5"/>
    </row>
    <row r="90" spans="1:9" ht="13.5" customHeight="1" x14ac:dyDescent="0.2">
      <c r="A90" s="26"/>
      <c r="B90" s="22"/>
      <c r="C90" s="23"/>
      <c r="D90" s="28"/>
      <c r="E90" s="23"/>
      <c r="F90" s="23"/>
      <c r="G90" s="11"/>
      <c r="H90" s="11"/>
    </row>
    <row r="91" spans="1:9" ht="13.9" customHeight="1" x14ac:dyDescent="0.2">
      <c r="A91" s="24"/>
      <c r="B91" s="35"/>
      <c r="C91" s="23"/>
      <c r="D91" s="23"/>
      <c r="E91" s="23"/>
      <c r="F91" s="28"/>
      <c r="G91" s="11"/>
      <c r="H91" s="11"/>
    </row>
    <row r="92" spans="1:9" ht="13.9" customHeight="1" x14ac:dyDescent="0.25">
      <c r="A92" s="26"/>
      <c r="B92" s="42"/>
      <c r="C92" s="28"/>
      <c r="D92" s="23"/>
      <c r="E92" s="28"/>
      <c r="F92" s="28"/>
      <c r="G92" s="11"/>
      <c r="H92" s="11"/>
    </row>
    <row r="93" spans="1:9" ht="15" customHeight="1" x14ac:dyDescent="0.2">
      <c r="A93" s="24"/>
      <c r="B93" s="22"/>
      <c r="C93" s="23"/>
      <c r="D93" s="28"/>
      <c r="E93" s="28"/>
      <c r="F93" s="23"/>
      <c r="G93" s="11"/>
      <c r="H93" s="11"/>
    </row>
    <row r="94" spans="1:9" ht="15.6" customHeight="1" x14ac:dyDescent="0.2">
      <c r="A94" s="52"/>
      <c r="B94" s="35"/>
      <c r="C94" s="23"/>
      <c r="D94" s="28"/>
      <c r="E94" s="23"/>
      <c r="F94" s="23"/>
      <c r="G94" s="11"/>
      <c r="H94" s="11"/>
    </row>
    <row r="95" spans="1:9" ht="15.75" x14ac:dyDescent="0.25">
      <c r="A95" s="52"/>
      <c r="B95" s="42"/>
      <c r="C95" s="28"/>
      <c r="D95" s="23"/>
      <c r="E95" s="23"/>
      <c r="F95" s="28"/>
      <c r="G95" s="11"/>
      <c r="H95" s="11"/>
    </row>
    <row r="96" spans="1:9" ht="15.75" x14ac:dyDescent="0.2">
      <c r="A96" s="53"/>
      <c r="B96" s="27"/>
      <c r="C96" s="28"/>
      <c r="D96" s="23"/>
      <c r="E96" s="28"/>
      <c r="F96" s="28"/>
      <c r="G96" s="11"/>
      <c r="H96" s="11"/>
    </row>
    <row r="97" spans="1:8" ht="14.45" customHeight="1" x14ac:dyDescent="0.2">
      <c r="A97" s="52"/>
      <c r="B97" s="22"/>
      <c r="C97" s="23"/>
      <c r="D97" s="28"/>
      <c r="E97" s="28"/>
      <c r="F97" s="23"/>
      <c r="G97" s="11"/>
      <c r="H97" s="11"/>
    </row>
    <row r="98" spans="1:8" ht="14.25" x14ac:dyDescent="0.2">
      <c r="A98" s="54"/>
      <c r="B98" s="35"/>
      <c r="C98" s="23"/>
      <c r="D98" s="28"/>
      <c r="E98" s="23"/>
      <c r="F98" s="23"/>
      <c r="G98" s="11"/>
      <c r="H98" s="11"/>
    </row>
    <row r="99" spans="1:8" ht="15.75" x14ac:dyDescent="0.25">
      <c r="A99" s="52"/>
      <c r="B99" s="42"/>
      <c r="C99" s="28"/>
      <c r="D99" s="23"/>
      <c r="E99" s="23"/>
      <c r="F99" s="28"/>
      <c r="G99" s="11"/>
      <c r="H99" s="11"/>
    </row>
    <row r="100" spans="1:8" ht="15.75" x14ac:dyDescent="0.25">
      <c r="A100" s="52"/>
      <c r="B100" s="42"/>
      <c r="C100" s="28"/>
      <c r="D100" s="23"/>
      <c r="E100" s="28"/>
      <c r="F100" s="28"/>
      <c r="G100" s="11"/>
      <c r="H100" s="11"/>
    </row>
    <row r="101" spans="1:8" ht="15.75" x14ac:dyDescent="0.25">
      <c r="A101" s="30"/>
      <c r="B101" s="41"/>
      <c r="C101" s="23"/>
      <c r="D101" s="28"/>
      <c r="E101" s="16"/>
      <c r="F101" s="23"/>
      <c r="G101" s="11"/>
      <c r="H101" s="11"/>
    </row>
    <row r="102" spans="1:8" ht="14.25" x14ac:dyDescent="0.2">
      <c r="A102" s="24"/>
      <c r="B102" s="35"/>
      <c r="C102" s="23"/>
      <c r="D102" s="59"/>
      <c r="E102" s="17"/>
      <c r="F102" s="23"/>
      <c r="G102" s="11"/>
      <c r="H102" s="11"/>
    </row>
    <row r="103" spans="1:8" ht="15.75" x14ac:dyDescent="0.25">
      <c r="A103" s="26"/>
      <c r="B103" s="42"/>
      <c r="C103" s="28"/>
      <c r="D103" s="17"/>
      <c r="E103" s="17"/>
      <c r="F103" s="28"/>
      <c r="G103" s="11"/>
      <c r="H103" s="11"/>
    </row>
    <row r="104" spans="1:8" ht="15.75" x14ac:dyDescent="0.2">
      <c r="A104" s="26"/>
      <c r="B104" s="27"/>
      <c r="C104" s="28"/>
      <c r="D104" s="17"/>
      <c r="E104" s="17"/>
      <c r="F104" s="16"/>
      <c r="G104" s="11"/>
      <c r="H104" s="11"/>
    </row>
    <row r="105" spans="1:8" ht="15.75" x14ac:dyDescent="0.25">
      <c r="A105" s="55"/>
      <c r="B105" s="22"/>
      <c r="C105" s="23"/>
      <c r="D105" s="17"/>
      <c r="E105" s="11"/>
      <c r="F105" s="17"/>
      <c r="G105" s="11"/>
      <c r="H105" s="11"/>
    </row>
    <row r="106" spans="1:8" ht="14.25" x14ac:dyDescent="0.2">
      <c r="A106" s="54"/>
      <c r="B106" s="56"/>
      <c r="C106" s="23"/>
      <c r="D106" s="11"/>
      <c r="E106" s="11"/>
      <c r="F106" s="17"/>
      <c r="G106" s="11"/>
      <c r="H106" s="11"/>
    </row>
    <row r="107" spans="1:8" ht="15.75" x14ac:dyDescent="0.25">
      <c r="A107" s="52"/>
      <c r="B107" s="42"/>
      <c r="C107" s="28"/>
      <c r="D107" s="11"/>
      <c r="F107" s="17"/>
      <c r="G107" s="11"/>
      <c r="H107" s="11"/>
    </row>
    <row r="108" spans="1:8" ht="14.25" x14ac:dyDescent="0.2">
      <c r="A108" s="57"/>
      <c r="B108" s="58"/>
      <c r="C108" s="59"/>
      <c r="F108" s="11"/>
      <c r="G108" s="11"/>
      <c r="H108" s="36"/>
    </row>
    <row r="109" spans="1:8" ht="15" x14ac:dyDescent="0.2">
      <c r="A109" s="11"/>
      <c r="B109" s="15"/>
      <c r="C109" s="16"/>
      <c r="F109" s="11"/>
      <c r="G109" s="11"/>
      <c r="H109" s="11"/>
    </row>
    <row r="110" spans="1:8" ht="15.75" x14ac:dyDescent="0.2">
      <c r="A110" s="11"/>
      <c r="B110" s="27"/>
      <c r="C110" s="18"/>
      <c r="G110" s="36"/>
    </row>
    <row r="111" spans="1:8" ht="15.75" x14ac:dyDescent="0.25">
      <c r="A111" s="11"/>
      <c r="B111" s="19"/>
      <c r="C111" s="18"/>
    </row>
    <row r="112" spans="1:8" x14ac:dyDescent="0.2">
      <c r="A112" s="11"/>
      <c r="B112" s="11"/>
      <c r="C112" s="11"/>
    </row>
    <row r="113" spans="1:3" x14ac:dyDescent="0.2">
      <c r="A113" s="11"/>
      <c r="B113" s="11"/>
      <c r="C113" s="1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>
      <selection activeCell="J123" sqref="J123"/>
    </sheetView>
  </sheetViews>
  <sheetFormatPr defaultRowHeight="12.75" x14ac:dyDescent="0.2"/>
  <cols>
    <col min="1" max="1" width="6" customWidth="1"/>
    <col min="2" max="2" width="53" customWidth="1"/>
    <col min="3" max="3" width="11.42578125" customWidth="1"/>
    <col min="4" max="4" width="10" customWidth="1"/>
    <col min="5" max="5" width="9.85546875" customWidth="1"/>
    <col min="6" max="6" width="9.28515625" customWidth="1"/>
    <col min="8" max="8" width="7.7109375" customWidth="1"/>
    <col min="9" max="9" width="10.140625" bestFit="1" customWidth="1"/>
  </cols>
  <sheetData>
    <row r="1" spans="1:11" ht="15.75" x14ac:dyDescent="0.25">
      <c r="A1" s="7"/>
      <c r="B1" s="7" t="s">
        <v>3</v>
      </c>
      <c r="C1" s="7"/>
      <c r="D1" s="7"/>
      <c r="E1" s="7"/>
      <c r="F1" s="7"/>
    </row>
    <row r="2" spans="1:11" ht="15.75" x14ac:dyDescent="0.25">
      <c r="A2" s="7"/>
      <c r="B2" s="7" t="s">
        <v>215</v>
      </c>
      <c r="C2" s="7"/>
      <c r="D2" s="7"/>
      <c r="E2" s="7"/>
      <c r="F2" s="7"/>
    </row>
    <row r="3" spans="1:11" ht="15.75" x14ac:dyDescent="0.25">
      <c r="A3" s="7"/>
      <c r="B3" s="7" t="s">
        <v>80</v>
      </c>
      <c r="C3" s="7"/>
      <c r="D3" s="7"/>
      <c r="E3" s="7"/>
      <c r="F3" s="7"/>
    </row>
    <row r="4" spans="1:11" ht="15.75" x14ac:dyDescent="0.25">
      <c r="A4" s="7"/>
      <c r="B4" s="7"/>
      <c r="C4" s="7"/>
      <c r="D4" s="7"/>
      <c r="E4" s="7"/>
      <c r="F4" s="7"/>
    </row>
    <row r="5" spans="1:11" ht="15.75" x14ac:dyDescent="0.25">
      <c r="A5" s="162" t="s">
        <v>18</v>
      </c>
      <c r="B5" s="162"/>
      <c r="C5" s="162"/>
      <c r="D5" s="162"/>
      <c r="E5" s="162"/>
      <c r="F5" s="162"/>
    </row>
    <row r="6" spans="1:11" ht="15.75" x14ac:dyDescent="0.25">
      <c r="A6" s="7"/>
      <c r="B6" s="6" t="s">
        <v>216</v>
      </c>
      <c r="C6" s="6"/>
      <c r="D6" s="7"/>
      <c r="E6" s="7"/>
      <c r="F6" s="7"/>
    </row>
    <row r="7" spans="1:11" ht="14.25" customHeight="1" x14ac:dyDescent="0.25">
      <c r="A7" s="7"/>
      <c r="B7" s="6"/>
      <c r="C7" s="6"/>
      <c r="D7" s="6"/>
      <c r="E7" s="6"/>
      <c r="F7" s="7"/>
    </row>
    <row r="8" spans="1:11" ht="12.75" customHeight="1" x14ac:dyDescent="0.25">
      <c r="A8" s="7"/>
      <c r="B8" s="7"/>
      <c r="C8" s="7"/>
      <c r="D8" s="7"/>
      <c r="E8" s="85"/>
      <c r="F8" s="85" t="s">
        <v>45</v>
      </c>
    </row>
    <row r="9" spans="1:11" ht="13.15" customHeight="1" x14ac:dyDescent="0.25">
      <c r="A9" s="163" t="s">
        <v>5</v>
      </c>
      <c r="B9" s="163" t="s">
        <v>8</v>
      </c>
      <c r="C9" s="163" t="s">
        <v>0</v>
      </c>
      <c r="D9" s="86"/>
      <c r="E9" s="87" t="s">
        <v>1</v>
      </c>
      <c r="F9" s="88"/>
    </row>
    <row r="10" spans="1:11" ht="15.6" customHeight="1" x14ac:dyDescent="0.25">
      <c r="A10" s="164"/>
      <c r="B10" s="164"/>
      <c r="C10" s="164"/>
      <c r="D10" s="166" t="s">
        <v>6</v>
      </c>
      <c r="E10" s="167"/>
      <c r="F10" s="163" t="s">
        <v>4</v>
      </c>
    </row>
    <row r="11" spans="1:11" ht="11.25" customHeight="1" x14ac:dyDescent="0.2">
      <c r="A11" s="164"/>
      <c r="B11" s="164"/>
      <c r="C11" s="164"/>
      <c r="D11" s="163" t="s">
        <v>2</v>
      </c>
      <c r="E11" s="163" t="s">
        <v>7</v>
      </c>
      <c r="F11" s="164"/>
    </row>
    <row r="12" spans="1:11" x14ac:dyDescent="0.2">
      <c r="A12" s="164"/>
      <c r="B12" s="164"/>
      <c r="C12" s="164"/>
      <c r="D12" s="164"/>
      <c r="E12" s="164"/>
      <c r="F12" s="164"/>
      <c r="H12" s="68"/>
      <c r="I12" s="68"/>
      <c r="J12" s="68"/>
      <c r="K12" s="68"/>
    </row>
    <row r="13" spans="1:11" ht="37.15" customHeight="1" x14ac:dyDescent="0.2">
      <c r="A13" s="165"/>
      <c r="B13" s="165"/>
      <c r="C13" s="165"/>
      <c r="D13" s="165"/>
      <c r="E13" s="165"/>
      <c r="F13" s="165"/>
      <c r="H13" s="68"/>
      <c r="I13" s="68"/>
      <c r="J13" s="68"/>
      <c r="K13" s="68"/>
    </row>
    <row r="14" spans="1:11" ht="11.45" customHeight="1" x14ac:dyDescent="0.2">
      <c r="A14" s="98">
        <v>1</v>
      </c>
      <c r="B14" s="98">
        <v>2</v>
      </c>
      <c r="C14" s="98">
        <v>3</v>
      </c>
      <c r="D14" s="98">
        <v>4</v>
      </c>
      <c r="E14" s="98">
        <v>5</v>
      </c>
      <c r="F14" s="98">
        <v>6</v>
      </c>
      <c r="H14" s="64"/>
      <c r="I14" s="65"/>
      <c r="J14" s="68"/>
      <c r="K14" s="68"/>
    </row>
    <row r="15" spans="1:11" ht="15.6" customHeight="1" x14ac:dyDescent="0.2">
      <c r="A15" s="14" t="s">
        <v>12</v>
      </c>
      <c r="B15" s="9" t="s">
        <v>19</v>
      </c>
      <c r="C15" s="84">
        <f>D15+F15</f>
        <v>33719</v>
      </c>
      <c r="D15" s="84">
        <f>D16+D20+D34+D42+D44+D39</f>
        <v>56511</v>
      </c>
      <c r="E15" s="84">
        <f t="shared" ref="E15" si="0">E16+E20+E34+E42+E44+E39</f>
        <v>29474</v>
      </c>
      <c r="F15" s="84">
        <f>F16+F20+F34+F42+F44+F39</f>
        <v>-22792</v>
      </c>
      <c r="G15" s="68"/>
      <c r="H15" s="64"/>
      <c r="I15" s="65"/>
      <c r="J15" s="68"/>
      <c r="K15" s="68"/>
    </row>
    <row r="16" spans="1:11" ht="13.9" customHeight="1" x14ac:dyDescent="0.25">
      <c r="A16" s="12" t="s">
        <v>10</v>
      </c>
      <c r="B16" s="89" t="s">
        <v>13</v>
      </c>
      <c r="C16" s="84">
        <f>D16+F16</f>
        <v>-3498</v>
      </c>
      <c r="D16" s="84">
        <f>D17+D19+D18</f>
        <v>30364</v>
      </c>
      <c r="E16" s="84">
        <f t="shared" ref="E16:F16" si="1">E17+E19+E18</f>
        <v>22589</v>
      </c>
      <c r="F16" s="84">
        <f t="shared" si="1"/>
        <v>-33862</v>
      </c>
      <c r="G16" s="68"/>
      <c r="H16" s="68"/>
      <c r="I16" s="69"/>
      <c r="J16" s="68"/>
      <c r="K16" s="68"/>
    </row>
    <row r="17" spans="1:10" ht="15.75" x14ac:dyDescent="0.25">
      <c r="A17" s="4" t="s">
        <v>11</v>
      </c>
      <c r="B17" s="90" t="s">
        <v>51</v>
      </c>
      <c r="C17" s="91">
        <f>D17+F17</f>
        <v>27500</v>
      </c>
      <c r="D17" s="91">
        <v>27500</v>
      </c>
      <c r="E17" s="91">
        <v>20402</v>
      </c>
      <c r="F17" s="91"/>
      <c r="G17" s="64"/>
      <c r="H17" s="68"/>
      <c r="I17" s="69"/>
    </row>
    <row r="18" spans="1:10" ht="31.5" x14ac:dyDescent="0.25">
      <c r="A18" s="4" t="s">
        <v>81</v>
      </c>
      <c r="B18" s="100" t="s">
        <v>186</v>
      </c>
      <c r="C18" s="91">
        <f>D18+F18</f>
        <v>-33862</v>
      </c>
      <c r="D18" s="91"/>
      <c r="E18" s="91"/>
      <c r="F18" s="91">
        <v>-33862</v>
      </c>
      <c r="G18" s="64"/>
      <c r="H18" s="68"/>
      <c r="I18" s="69"/>
    </row>
    <row r="19" spans="1:10" ht="31.5" x14ac:dyDescent="0.25">
      <c r="A19" s="4" t="s">
        <v>82</v>
      </c>
      <c r="B19" s="100" t="s">
        <v>167</v>
      </c>
      <c r="C19" s="91">
        <f>D19+F19</f>
        <v>2864</v>
      </c>
      <c r="D19" s="91">
        <v>2864</v>
      </c>
      <c r="E19" s="91">
        <v>2187</v>
      </c>
      <c r="F19" s="91"/>
      <c r="G19" s="64"/>
      <c r="H19" s="68"/>
      <c r="I19" s="69"/>
    </row>
    <row r="20" spans="1:10" ht="15.75" x14ac:dyDescent="0.25">
      <c r="A20" s="12" t="s">
        <v>17</v>
      </c>
      <c r="B20" s="92" t="s">
        <v>86</v>
      </c>
      <c r="C20" s="84">
        <f t="shared" ref="C20" si="2">D20+F20</f>
        <v>8498</v>
      </c>
      <c r="D20" s="84">
        <f>D21+D25+D24</f>
        <v>-9359</v>
      </c>
      <c r="E20" s="84">
        <f t="shared" ref="E20:F20" si="3">E21+E25+E24</f>
        <v>6489</v>
      </c>
      <c r="F20" s="84">
        <f t="shared" si="3"/>
        <v>17857</v>
      </c>
      <c r="G20" s="68"/>
      <c r="H20" s="68"/>
    </row>
    <row r="21" spans="1:10" ht="31.5" x14ac:dyDescent="0.25">
      <c r="A21" s="121" t="s">
        <v>48</v>
      </c>
      <c r="B21" s="133" t="s">
        <v>83</v>
      </c>
      <c r="C21" s="102">
        <v>3667</v>
      </c>
      <c r="D21" s="103">
        <f>D22+D23</f>
        <v>3187</v>
      </c>
      <c r="E21" s="103">
        <f t="shared" ref="E21:F21" si="4">E22+E23</f>
        <v>2800</v>
      </c>
      <c r="F21" s="103">
        <f t="shared" si="4"/>
        <v>480</v>
      </c>
      <c r="G21" s="70"/>
      <c r="H21" s="68"/>
    </row>
    <row r="22" spans="1:10" ht="15.6" customHeight="1" x14ac:dyDescent="0.25">
      <c r="A22" s="4" t="s">
        <v>84</v>
      </c>
      <c r="B22" s="76" t="s">
        <v>52</v>
      </c>
      <c r="C22" s="93">
        <v>3667</v>
      </c>
      <c r="D22" s="94">
        <v>3667</v>
      </c>
      <c r="E22" s="94">
        <v>2800</v>
      </c>
      <c r="F22" s="94"/>
      <c r="G22" s="104"/>
      <c r="H22" s="105"/>
      <c r="I22" s="105"/>
      <c r="J22" s="105"/>
    </row>
    <row r="23" spans="1:10" ht="15.75" x14ac:dyDescent="0.25">
      <c r="A23" s="4" t="s">
        <v>85</v>
      </c>
      <c r="B23" s="95" t="s">
        <v>53</v>
      </c>
      <c r="C23" s="93">
        <f>D23+F23</f>
        <v>0</v>
      </c>
      <c r="D23" s="94">
        <v>-480</v>
      </c>
      <c r="E23" s="94"/>
      <c r="F23" s="94">
        <v>480</v>
      </c>
      <c r="G23" s="104"/>
      <c r="H23" s="105"/>
      <c r="I23" s="105"/>
      <c r="J23" s="105"/>
    </row>
    <row r="24" spans="1:10" ht="15.75" x14ac:dyDescent="0.25">
      <c r="A24" s="121" t="s">
        <v>205</v>
      </c>
      <c r="B24" s="123" t="s">
        <v>204</v>
      </c>
      <c r="C24" s="102">
        <f>D24+F24</f>
        <v>0</v>
      </c>
      <c r="D24" s="103">
        <v>-17377</v>
      </c>
      <c r="E24" s="103"/>
      <c r="F24" s="103">
        <v>17377</v>
      </c>
      <c r="G24" s="104"/>
      <c r="H24" s="105"/>
      <c r="I24" s="105"/>
      <c r="J24" s="105"/>
    </row>
    <row r="25" spans="1:10" s="5" customFormat="1" ht="15.75" x14ac:dyDescent="0.25">
      <c r="A25" s="121" t="s">
        <v>206</v>
      </c>
      <c r="B25" s="123" t="s">
        <v>93</v>
      </c>
      <c r="C25" s="102">
        <f>D25+F25</f>
        <v>4831</v>
      </c>
      <c r="D25" s="103">
        <f>D26+D27+D28+D29+D30+D31+D32+D33</f>
        <v>4831</v>
      </c>
      <c r="E25" s="103">
        <f t="shared" ref="E25:F25" si="5">E26+E27+E28+E29+E30+E31+E32+E33</f>
        <v>3689</v>
      </c>
      <c r="F25" s="103">
        <f t="shared" si="5"/>
        <v>0</v>
      </c>
      <c r="G25" s="104"/>
      <c r="H25" s="105"/>
      <c r="I25" s="105"/>
      <c r="J25" s="105"/>
    </row>
    <row r="26" spans="1:10" ht="15.75" x14ac:dyDescent="0.25">
      <c r="A26" s="4" t="s">
        <v>207</v>
      </c>
      <c r="B26" s="97" t="s">
        <v>54</v>
      </c>
      <c r="C26" s="93">
        <f t="shared" ref="C26:C32" si="6">D26+F26</f>
        <v>1480</v>
      </c>
      <c r="D26" s="94">
        <v>1480</v>
      </c>
      <c r="E26" s="94">
        <v>1130</v>
      </c>
      <c r="F26" s="94"/>
      <c r="G26" s="64"/>
    </row>
    <row r="27" spans="1:10" ht="15.75" x14ac:dyDescent="0.25">
      <c r="A27" s="4" t="s">
        <v>208</v>
      </c>
      <c r="B27" s="97" t="s">
        <v>55</v>
      </c>
      <c r="C27" s="93">
        <f t="shared" si="6"/>
        <v>309</v>
      </c>
      <c r="D27" s="94">
        <v>309</v>
      </c>
      <c r="E27" s="94">
        <v>236</v>
      </c>
      <c r="F27" s="94"/>
      <c r="G27" s="64"/>
    </row>
    <row r="28" spans="1:10" ht="15.75" x14ac:dyDescent="0.25">
      <c r="A28" s="4" t="s">
        <v>209</v>
      </c>
      <c r="B28" s="97" t="s">
        <v>56</v>
      </c>
      <c r="C28" s="93">
        <f t="shared" si="6"/>
        <v>448</v>
      </c>
      <c r="D28" s="94">
        <v>448</v>
      </c>
      <c r="E28" s="94">
        <v>342</v>
      </c>
      <c r="F28" s="94"/>
      <c r="G28" s="64"/>
    </row>
    <row r="29" spans="1:10" ht="15.75" x14ac:dyDescent="0.25">
      <c r="A29" s="4" t="s">
        <v>210</v>
      </c>
      <c r="B29" s="97" t="s">
        <v>57</v>
      </c>
      <c r="C29" s="93">
        <f t="shared" si="6"/>
        <v>253</v>
      </c>
      <c r="D29" s="94">
        <v>253</v>
      </c>
      <c r="E29" s="94">
        <v>193</v>
      </c>
      <c r="F29" s="94"/>
      <c r="G29" s="64"/>
    </row>
    <row r="30" spans="1:10" ht="15.75" x14ac:dyDescent="0.25">
      <c r="A30" s="4" t="s">
        <v>211</v>
      </c>
      <c r="B30" s="97" t="s">
        <v>58</v>
      </c>
      <c r="C30" s="93">
        <f t="shared" si="6"/>
        <v>259</v>
      </c>
      <c r="D30" s="94">
        <v>259</v>
      </c>
      <c r="E30" s="94">
        <v>199</v>
      </c>
      <c r="F30" s="94"/>
      <c r="G30" s="64"/>
    </row>
    <row r="31" spans="1:10" ht="15.75" x14ac:dyDescent="0.25">
      <c r="A31" s="4" t="s">
        <v>212</v>
      </c>
      <c r="B31" s="97" t="s">
        <v>59</v>
      </c>
      <c r="C31" s="93">
        <f t="shared" si="6"/>
        <v>565</v>
      </c>
      <c r="D31" s="94">
        <v>565</v>
      </c>
      <c r="E31" s="94">
        <v>431</v>
      </c>
      <c r="F31" s="94"/>
      <c r="G31" s="64"/>
    </row>
    <row r="32" spans="1:10" ht="15.75" x14ac:dyDescent="0.25">
      <c r="A32" s="4" t="s">
        <v>213</v>
      </c>
      <c r="B32" s="97" t="s">
        <v>60</v>
      </c>
      <c r="C32" s="93">
        <f t="shared" si="6"/>
        <v>1394</v>
      </c>
      <c r="D32" s="94">
        <v>1394</v>
      </c>
      <c r="E32" s="94">
        <v>1064</v>
      </c>
      <c r="F32" s="94"/>
      <c r="G32" s="64"/>
    </row>
    <row r="33" spans="1:8" ht="15.75" x14ac:dyDescent="0.25">
      <c r="A33" s="4" t="s">
        <v>214</v>
      </c>
      <c r="B33" s="97" t="s">
        <v>61</v>
      </c>
      <c r="C33" s="93">
        <f t="shared" ref="C33" si="7">D33+F33</f>
        <v>123</v>
      </c>
      <c r="D33" s="94">
        <v>123</v>
      </c>
      <c r="E33" s="94">
        <v>94</v>
      </c>
      <c r="F33" s="94"/>
      <c r="G33" s="64"/>
    </row>
    <row r="34" spans="1:8" ht="17.45" customHeight="1" x14ac:dyDescent="0.25">
      <c r="A34" s="10" t="s">
        <v>146</v>
      </c>
      <c r="B34" s="99" t="s">
        <v>89</v>
      </c>
      <c r="C34" s="106">
        <f t="shared" ref="C34:C39" si="8">D34+F34</f>
        <v>71981</v>
      </c>
      <c r="D34" s="107">
        <f>D35</f>
        <v>38301</v>
      </c>
      <c r="E34" s="107">
        <f t="shared" ref="E34:F34" si="9">E35</f>
        <v>0</v>
      </c>
      <c r="F34" s="107">
        <f t="shared" si="9"/>
        <v>33680</v>
      </c>
      <c r="G34" s="64"/>
    </row>
    <row r="35" spans="1:8" ht="15.75" x14ac:dyDescent="0.25">
      <c r="A35" s="120" t="s">
        <v>88</v>
      </c>
      <c r="B35" s="128" t="s">
        <v>168</v>
      </c>
      <c r="C35" s="102">
        <f t="shared" si="8"/>
        <v>71981</v>
      </c>
      <c r="D35" s="103">
        <f>D36+D37+D38</f>
        <v>38301</v>
      </c>
      <c r="E35" s="103">
        <f t="shared" ref="E35:F35" si="10">E36+E37+E38</f>
        <v>0</v>
      </c>
      <c r="F35" s="103">
        <f t="shared" si="10"/>
        <v>33680</v>
      </c>
      <c r="G35" s="64"/>
    </row>
    <row r="36" spans="1:8" ht="15.75" x14ac:dyDescent="0.25">
      <c r="A36" s="4" t="s">
        <v>169</v>
      </c>
      <c r="B36" s="95" t="s">
        <v>67</v>
      </c>
      <c r="C36" s="93">
        <f t="shared" si="8"/>
        <v>34289</v>
      </c>
      <c r="D36" s="94">
        <v>34289</v>
      </c>
      <c r="E36" s="94"/>
      <c r="F36" s="94"/>
      <c r="G36" s="125"/>
    </row>
    <row r="37" spans="1:8" ht="15.6" customHeight="1" x14ac:dyDescent="0.25">
      <c r="A37" s="4" t="s">
        <v>170</v>
      </c>
      <c r="B37" s="95" t="s">
        <v>87</v>
      </c>
      <c r="C37" s="93">
        <f t="shared" si="8"/>
        <v>21552</v>
      </c>
      <c r="D37" s="94"/>
      <c r="E37" s="94"/>
      <c r="F37" s="94">
        <v>21552</v>
      </c>
      <c r="G37" s="125"/>
    </row>
    <row r="38" spans="1:8" ht="15.6" customHeight="1" x14ac:dyDescent="0.25">
      <c r="A38" s="4" t="s">
        <v>171</v>
      </c>
      <c r="B38" s="95" t="s">
        <v>68</v>
      </c>
      <c r="C38" s="93">
        <f t="shared" si="8"/>
        <v>16140</v>
      </c>
      <c r="D38" s="94">
        <v>4012</v>
      </c>
      <c r="E38" s="115"/>
      <c r="F38" s="94">
        <v>12128</v>
      </c>
      <c r="G38" s="125"/>
      <c r="H38" s="129"/>
    </row>
    <row r="39" spans="1:8" ht="15.75" x14ac:dyDescent="0.25">
      <c r="A39" s="10" t="s">
        <v>147</v>
      </c>
      <c r="B39" s="71" t="s">
        <v>9</v>
      </c>
      <c r="C39" s="106">
        <f t="shared" si="8"/>
        <v>518</v>
      </c>
      <c r="D39" s="107">
        <f>D40</f>
        <v>518</v>
      </c>
      <c r="E39" s="107">
        <f t="shared" ref="E39:F40" si="11">E40</f>
        <v>396</v>
      </c>
      <c r="F39" s="107">
        <f t="shared" si="11"/>
        <v>0</v>
      </c>
      <c r="G39" s="125"/>
    </row>
    <row r="40" spans="1:8" ht="29.45" customHeight="1" x14ac:dyDescent="0.25">
      <c r="A40" s="120" t="s">
        <v>90</v>
      </c>
      <c r="B40" s="134" t="s">
        <v>99</v>
      </c>
      <c r="C40" s="93">
        <f t="shared" ref="C40:C41" si="12">D40+F40</f>
        <v>518</v>
      </c>
      <c r="D40" s="94">
        <f>D41</f>
        <v>518</v>
      </c>
      <c r="E40" s="94">
        <f t="shared" si="11"/>
        <v>396</v>
      </c>
      <c r="F40" s="94">
        <f t="shared" si="11"/>
        <v>0</v>
      </c>
      <c r="G40" s="125"/>
    </row>
    <row r="41" spans="1:8" ht="15.75" x14ac:dyDescent="0.25">
      <c r="A41" s="4" t="s">
        <v>164</v>
      </c>
      <c r="B41" s="95" t="s">
        <v>163</v>
      </c>
      <c r="C41" s="93">
        <f t="shared" si="12"/>
        <v>518</v>
      </c>
      <c r="D41" s="94">
        <v>518</v>
      </c>
      <c r="E41" s="94">
        <v>396</v>
      </c>
      <c r="F41" s="94"/>
      <c r="G41" s="125"/>
    </row>
    <row r="42" spans="1:8" ht="16.5" customHeight="1" x14ac:dyDescent="0.25">
      <c r="A42" s="10" t="s">
        <v>145</v>
      </c>
      <c r="B42" s="89" t="s">
        <v>91</v>
      </c>
      <c r="C42" s="84">
        <f t="shared" ref="C42:C48" si="13">D42+F42</f>
        <v>0</v>
      </c>
      <c r="D42" s="84">
        <f>D43</f>
        <v>-3313</v>
      </c>
      <c r="E42" s="84">
        <f t="shared" ref="E42:F42" si="14">E43</f>
        <v>0</v>
      </c>
      <c r="F42" s="84">
        <f t="shared" si="14"/>
        <v>3313</v>
      </c>
      <c r="G42" s="68"/>
    </row>
    <row r="43" spans="1:8" ht="16.149999999999999" customHeight="1" x14ac:dyDescent="0.25">
      <c r="A43" s="4" t="s">
        <v>148</v>
      </c>
      <c r="B43" s="95" t="s">
        <v>196</v>
      </c>
      <c r="C43" s="91">
        <f t="shared" si="13"/>
        <v>0</v>
      </c>
      <c r="D43" s="91">
        <v>-3313</v>
      </c>
      <c r="E43" s="91"/>
      <c r="F43" s="91">
        <v>3313</v>
      </c>
      <c r="G43" s="68"/>
    </row>
    <row r="44" spans="1:8" ht="16.149999999999999" customHeight="1" x14ac:dyDescent="0.25">
      <c r="A44" s="10" t="s">
        <v>165</v>
      </c>
      <c r="B44" s="89" t="s">
        <v>92</v>
      </c>
      <c r="C44" s="84">
        <f t="shared" si="13"/>
        <v>-43780</v>
      </c>
      <c r="D44" s="84">
        <f>D45</f>
        <v>0</v>
      </c>
      <c r="E44" s="84">
        <f t="shared" ref="E44:F44" si="15">E45</f>
        <v>0</v>
      </c>
      <c r="F44" s="84">
        <f t="shared" si="15"/>
        <v>-43780</v>
      </c>
      <c r="G44" s="68"/>
    </row>
    <row r="45" spans="1:8" ht="16.5" customHeight="1" x14ac:dyDescent="0.25">
      <c r="A45" s="4" t="s">
        <v>166</v>
      </c>
      <c r="B45" s="95" t="s">
        <v>196</v>
      </c>
      <c r="C45" s="91">
        <f t="shared" si="13"/>
        <v>-43780</v>
      </c>
      <c r="D45" s="91"/>
      <c r="E45" s="84"/>
      <c r="F45" s="91">
        <v>-43780</v>
      </c>
      <c r="G45" s="68"/>
    </row>
    <row r="46" spans="1:8" ht="15.75" x14ac:dyDescent="0.25">
      <c r="A46" s="10" t="s">
        <v>20</v>
      </c>
      <c r="B46" s="71" t="s">
        <v>94</v>
      </c>
      <c r="C46" s="84">
        <f t="shared" si="13"/>
        <v>48810</v>
      </c>
      <c r="D46" s="84">
        <f>D47+D53</f>
        <v>48810</v>
      </c>
      <c r="E46" s="84">
        <f t="shared" ref="E46:F46" si="16">E47+E53</f>
        <v>37265</v>
      </c>
      <c r="F46" s="84">
        <f t="shared" si="16"/>
        <v>0</v>
      </c>
      <c r="G46" s="68"/>
    </row>
    <row r="47" spans="1:8" ht="15.75" x14ac:dyDescent="0.25">
      <c r="A47" s="121" t="s">
        <v>149</v>
      </c>
      <c r="B47" s="123" t="s">
        <v>93</v>
      </c>
      <c r="C47" s="126">
        <f t="shared" si="13"/>
        <v>7385</v>
      </c>
      <c r="D47" s="126">
        <f>D48+D49+D50+D51+D52</f>
        <v>7385</v>
      </c>
      <c r="E47" s="126">
        <f t="shared" ref="E47:F47" si="17">E48+E49+E50+E51+E52</f>
        <v>5638</v>
      </c>
      <c r="F47" s="126">
        <f t="shared" si="17"/>
        <v>0</v>
      </c>
      <c r="G47" s="68"/>
    </row>
    <row r="48" spans="1:8" ht="15.75" x14ac:dyDescent="0.25">
      <c r="A48" s="4" t="s">
        <v>150</v>
      </c>
      <c r="B48" s="97" t="s">
        <v>62</v>
      </c>
      <c r="C48" s="91">
        <f t="shared" si="13"/>
        <v>1489</v>
      </c>
      <c r="D48" s="91">
        <v>1489</v>
      </c>
      <c r="E48" s="91">
        <v>1137</v>
      </c>
      <c r="F48" s="91"/>
      <c r="G48" s="68"/>
    </row>
    <row r="49" spans="1:7" ht="15.75" x14ac:dyDescent="0.25">
      <c r="A49" s="4" t="s">
        <v>151</v>
      </c>
      <c r="B49" s="97" t="s">
        <v>63</v>
      </c>
      <c r="C49" s="91">
        <f t="shared" ref="C49:C63" si="18">D49+F49</f>
        <v>2343</v>
      </c>
      <c r="D49" s="91">
        <v>2343</v>
      </c>
      <c r="E49" s="91">
        <v>1789</v>
      </c>
      <c r="F49" s="91"/>
      <c r="G49" s="68"/>
    </row>
    <row r="50" spans="1:7" ht="15.75" x14ac:dyDescent="0.25">
      <c r="A50" s="4" t="s">
        <v>152</v>
      </c>
      <c r="B50" s="97" t="s">
        <v>64</v>
      </c>
      <c r="C50" s="91">
        <f t="shared" si="18"/>
        <v>340</v>
      </c>
      <c r="D50" s="91">
        <v>340</v>
      </c>
      <c r="E50" s="91">
        <v>260</v>
      </c>
      <c r="F50" s="91"/>
      <c r="G50" s="68"/>
    </row>
    <row r="51" spans="1:7" ht="15.75" x14ac:dyDescent="0.25">
      <c r="A51" s="4" t="s">
        <v>153</v>
      </c>
      <c r="B51" s="97" t="s">
        <v>65</v>
      </c>
      <c r="C51" s="91">
        <f t="shared" si="18"/>
        <v>3024</v>
      </c>
      <c r="D51" s="91">
        <v>3024</v>
      </c>
      <c r="E51" s="91">
        <v>2308</v>
      </c>
      <c r="F51" s="91"/>
      <c r="G51" s="68"/>
    </row>
    <row r="52" spans="1:7" ht="15.75" x14ac:dyDescent="0.25">
      <c r="A52" s="4" t="s">
        <v>154</v>
      </c>
      <c r="B52" s="97" t="s">
        <v>66</v>
      </c>
      <c r="C52" s="91">
        <f t="shared" si="18"/>
        <v>189</v>
      </c>
      <c r="D52" s="91">
        <v>189</v>
      </c>
      <c r="E52" s="91">
        <v>144</v>
      </c>
      <c r="F52" s="91"/>
      <c r="G52" s="68"/>
    </row>
    <row r="53" spans="1:7" ht="31.5" x14ac:dyDescent="0.25">
      <c r="A53" s="122" t="s">
        <v>188</v>
      </c>
      <c r="B53" s="123" t="s">
        <v>189</v>
      </c>
      <c r="C53" s="126">
        <f t="shared" si="18"/>
        <v>41425</v>
      </c>
      <c r="D53" s="126">
        <f>D54+D55+D56+D57+D58</f>
        <v>41425</v>
      </c>
      <c r="E53" s="126">
        <f t="shared" ref="E53:F53" si="19">E54+E55+E56+E57+E58</f>
        <v>31627</v>
      </c>
      <c r="F53" s="126">
        <f t="shared" si="19"/>
        <v>0</v>
      </c>
      <c r="G53" s="68"/>
    </row>
    <row r="54" spans="1:7" ht="15.75" x14ac:dyDescent="0.25">
      <c r="A54" s="4" t="s">
        <v>190</v>
      </c>
      <c r="B54" s="97" t="s">
        <v>62</v>
      </c>
      <c r="C54" s="91">
        <f t="shared" si="18"/>
        <v>14836</v>
      </c>
      <c r="D54" s="91">
        <v>14836</v>
      </c>
      <c r="E54" s="91">
        <v>11327</v>
      </c>
      <c r="F54" s="91"/>
      <c r="G54" s="68"/>
    </row>
    <row r="55" spans="1:7" ht="15.75" x14ac:dyDescent="0.25">
      <c r="A55" s="4" t="s">
        <v>191</v>
      </c>
      <c r="B55" s="97" t="s">
        <v>63</v>
      </c>
      <c r="C55" s="91">
        <f t="shared" si="18"/>
        <v>17901</v>
      </c>
      <c r="D55" s="91">
        <v>17901</v>
      </c>
      <c r="E55" s="91">
        <v>13667</v>
      </c>
      <c r="F55" s="91"/>
      <c r="G55" s="68"/>
    </row>
    <row r="56" spans="1:7" ht="15.75" x14ac:dyDescent="0.25">
      <c r="A56" s="4" t="s">
        <v>192</v>
      </c>
      <c r="B56" s="97" t="s">
        <v>64</v>
      </c>
      <c r="C56" s="91">
        <f t="shared" si="18"/>
        <v>3358</v>
      </c>
      <c r="D56" s="91">
        <v>3358</v>
      </c>
      <c r="E56" s="91">
        <v>2564</v>
      </c>
      <c r="F56" s="91"/>
      <c r="G56" s="68"/>
    </row>
    <row r="57" spans="1:7" ht="15.75" x14ac:dyDescent="0.25">
      <c r="A57" s="4" t="s">
        <v>193</v>
      </c>
      <c r="B57" s="97" t="s">
        <v>65</v>
      </c>
      <c r="C57" s="91">
        <f t="shared" si="18"/>
        <v>4975</v>
      </c>
      <c r="D57" s="91">
        <v>4975</v>
      </c>
      <c r="E57" s="91">
        <v>3798</v>
      </c>
      <c r="F57" s="91"/>
      <c r="G57" s="68"/>
    </row>
    <row r="58" spans="1:7" ht="15.75" x14ac:dyDescent="0.25">
      <c r="A58" s="4" t="s">
        <v>194</v>
      </c>
      <c r="B58" s="97" t="s">
        <v>66</v>
      </c>
      <c r="C58" s="91">
        <f t="shared" si="18"/>
        <v>355</v>
      </c>
      <c r="D58" s="91">
        <v>355</v>
      </c>
      <c r="E58" s="91">
        <v>271</v>
      </c>
      <c r="F58" s="91"/>
      <c r="G58" s="68"/>
    </row>
    <row r="59" spans="1:7" ht="15.75" x14ac:dyDescent="0.25">
      <c r="A59" s="10" t="s">
        <v>21</v>
      </c>
      <c r="B59" s="89" t="s">
        <v>22</v>
      </c>
      <c r="C59" s="84">
        <f t="shared" si="18"/>
        <v>2011</v>
      </c>
      <c r="D59" s="84">
        <f>D60</f>
        <v>2011</v>
      </c>
      <c r="E59" s="84">
        <f t="shared" ref="E59:F59" si="20">E60</f>
        <v>1535</v>
      </c>
      <c r="F59" s="84">
        <f t="shared" si="20"/>
        <v>0</v>
      </c>
      <c r="G59" s="68"/>
    </row>
    <row r="60" spans="1:7" ht="15.75" x14ac:dyDescent="0.25">
      <c r="A60" s="121" t="s">
        <v>47</v>
      </c>
      <c r="B60" s="123" t="s">
        <v>93</v>
      </c>
      <c r="C60" s="126">
        <f t="shared" si="18"/>
        <v>2011</v>
      </c>
      <c r="D60" s="126">
        <f>D61+D62</f>
        <v>2011</v>
      </c>
      <c r="E60" s="126">
        <f t="shared" ref="E60:F60" si="21">E61+E62</f>
        <v>1535</v>
      </c>
      <c r="F60" s="126">
        <f t="shared" si="21"/>
        <v>0</v>
      </c>
      <c r="G60" s="68"/>
    </row>
    <row r="61" spans="1:7" ht="15.75" x14ac:dyDescent="0.25">
      <c r="A61" s="4" t="s">
        <v>155</v>
      </c>
      <c r="B61" s="97" t="s">
        <v>95</v>
      </c>
      <c r="C61" s="91">
        <f t="shared" si="18"/>
        <v>688</v>
      </c>
      <c r="D61" s="91">
        <v>688</v>
      </c>
      <c r="E61" s="91">
        <v>525</v>
      </c>
      <c r="F61" s="91"/>
      <c r="G61" s="68"/>
    </row>
    <row r="62" spans="1:7" ht="15.75" x14ac:dyDescent="0.25">
      <c r="A62" s="4" t="s">
        <v>156</v>
      </c>
      <c r="B62" s="97" t="s">
        <v>96</v>
      </c>
      <c r="C62" s="91">
        <f t="shared" si="18"/>
        <v>1323</v>
      </c>
      <c r="D62" s="91">
        <v>1323</v>
      </c>
      <c r="E62" s="91">
        <v>1010</v>
      </c>
      <c r="F62" s="91"/>
      <c r="G62" s="68"/>
    </row>
    <row r="63" spans="1:7" ht="15.75" x14ac:dyDescent="0.25">
      <c r="A63" s="10" t="s">
        <v>97</v>
      </c>
      <c r="B63" s="71" t="s">
        <v>9</v>
      </c>
      <c r="C63" s="84">
        <f t="shared" si="18"/>
        <v>123986</v>
      </c>
      <c r="D63" s="84">
        <f>D64+D82+D111+D119+D123</f>
        <v>104420</v>
      </c>
      <c r="E63" s="84">
        <f t="shared" ref="E63:F63" si="22">E64+E82+E111+E119+E123</f>
        <v>82684</v>
      </c>
      <c r="F63" s="84">
        <f t="shared" si="22"/>
        <v>19566</v>
      </c>
      <c r="G63" s="68"/>
    </row>
    <row r="64" spans="1:7" ht="47.45" customHeight="1" x14ac:dyDescent="0.25">
      <c r="A64" s="148" t="s">
        <v>98</v>
      </c>
      <c r="B64" s="151" t="s">
        <v>99</v>
      </c>
      <c r="C64" s="150">
        <f>D64+F64</f>
        <v>5304</v>
      </c>
      <c r="D64" s="150">
        <f>D65+D66+D67+D68+D69+D70+D71+D72+D73+D74+D75+D76+D77+D79+D80+D81+D78</f>
        <v>5304</v>
      </c>
      <c r="E64" s="150">
        <f t="shared" ref="E64:F64" si="23">E65+E66+E67+E68+E69+E70+E71+E72+E73+E74+E75+E76+E77+E79+E80+E81+E78</f>
        <v>4051</v>
      </c>
      <c r="F64" s="150">
        <f t="shared" si="23"/>
        <v>0</v>
      </c>
      <c r="G64" s="68"/>
    </row>
    <row r="65" spans="1:10" ht="15.75" x14ac:dyDescent="0.25">
      <c r="A65" s="4" t="s">
        <v>100</v>
      </c>
      <c r="B65" s="96" t="s">
        <v>23</v>
      </c>
      <c r="C65" s="91">
        <f>D65+F65</f>
        <v>518</v>
      </c>
      <c r="D65" s="91">
        <v>518</v>
      </c>
      <c r="E65" s="91">
        <v>396</v>
      </c>
      <c r="F65" s="91"/>
      <c r="G65" s="68"/>
    </row>
    <row r="66" spans="1:10" ht="15.75" x14ac:dyDescent="0.25">
      <c r="A66" s="4" t="s">
        <v>101</v>
      </c>
      <c r="B66" s="76" t="s">
        <v>26</v>
      </c>
      <c r="C66" s="91">
        <f t="shared" ref="C66:C81" si="24">D66+F66</f>
        <v>518</v>
      </c>
      <c r="D66" s="91">
        <v>518</v>
      </c>
      <c r="E66" s="91">
        <v>396</v>
      </c>
      <c r="F66" s="91"/>
      <c r="G66" s="68"/>
    </row>
    <row r="67" spans="1:10" ht="15.75" x14ac:dyDescent="0.25">
      <c r="A67" s="4" t="s">
        <v>102</v>
      </c>
      <c r="B67" s="76" t="s">
        <v>27</v>
      </c>
      <c r="C67" s="91">
        <f t="shared" si="24"/>
        <v>516</v>
      </c>
      <c r="D67" s="91">
        <v>516</v>
      </c>
      <c r="E67" s="91">
        <v>394</v>
      </c>
      <c r="F67" s="91"/>
      <c r="G67" s="68"/>
      <c r="I67" s="129"/>
      <c r="J67" s="129"/>
    </row>
    <row r="68" spans="1:10" ht="15.75" x14ac:dyDescent="0.25">
      <c r="A68" s="4" t="s">
        <v>103</v>
      </c>
      <c r="B68" s="76" t="s">
        <v>29</v>
      </c>
      <c r="C68" s="91">
        <f t="shared" si="24"/>
        <v>388</v>
      </c>
      <c r="D68" s="91">
        <v>388</v>
      </c>
      <c r="E68" s="91">
        <v>296</v>
      </c>
      <c r="F68" s="91"/>
      <c r="G68" s="68"/>
      <c r="I68" s="129"/>
      <c r="J68" s="129"/>
    </row>
    <row r="69" spans="1:10" ht="15.75" x14ac:dyDescent="0.25">
      <c r="A69" s="4" t="s">
        <v>104</v>
      </c>
      <c r="B69" s="76" t="s">
        <v>24</v>
      </c>
      <c r="C69" s="91">
        <f t="shared" si="24"/>
        <v>516</v>
      </c>
      <c r="D69" s="91">
        <v>516</v>
      </c>
      <c r="E69" s="91">
        <v>394</v>
      </c>
      <c r="F69" s="91"/>
      <c r="G69" s="68"/>
      <c r="I69" s="130"/>
      <c r="J69" s="130"/>
    </row>
    <row r="70" spans="1:10" ht="15.75" x14ac:dyDescent="0.25">
      <c r="A70" s="4" t="s">
        <v>105</v>
      </c>
      <c r="B70" s="76" t="s">
        <v>25</v>
      </c>
      <c r="C70" s="91">
        <f t="shared" si="24"/>
        <v>516</v>
      </c>
      <c r="D70" s="91">
        <v>516</v>
      </c>
      <c r="E70" s="91">
        <v>394</v>
      </c>
      <c r="F70" s="91"/>
      <c r="G70" s="68"/>
    </row>
    <row r="71" spans="1:10" ht="15.75" x14ac:dyDescent="0.25">
      <c r="A71" s="4" t="s">
        <v>106</v>
      </c>
      <c r="B71" s="76" t="s">
        <v>28</v>
      </c>
      <c r="C71" s="91">
        <f t="shared" si="24"/>
        <v>325</v>
      </c>
      <c r="D71" s="91">
        <v>325</v>
      </c>
      <c r="E71" s="91">
        <v>248</v>
      </c>
      <c r="F71" s="91"/>
      <c r="G71" s="68"/>
    </row>
    <row r="72" spans="1:10" ht="15.75" x14ac:dyDescent="0.25">
      <c r="A72" s="4" t="s">
        <v>107</v>
      </c>
      <c r="B72" s="76" t="s">
        <v>30</v>
      </c>
      <c r="C72" s="91">
        <f t="shared" si="24"/>
        <v>259</v>
      </c>
      <c r="D72" s="91">
        <v>259</v>
      </c>
      <c r="E72" s="91">
        <v>198</v>
      </c>
      <c r="F72" s="91"/>
      <c r="G72" s="68"/>
      <c r="I72" s="131"/>
      <c r="J72" s="131"/>
    </row>
    <row r="73" spans="1:10" ht="15.75" x14ac:dyDescent="0.25">
      <c r="A73" s="4" t="s">
        <v>108</v>
      </c>
      <c r="B73" s="76" t="s">
        <v>31</v>
      </c>
      <c r="C73" s="91">
        <f t="shared" si="24"/>
        <v>259</v>
      </c>
      <c r="D73" s="91">
        <v>259</v>
      </c>
      <c r="E73" s="91">
        <v>198</v>
      </c>
      <c r="F73" s="91"/>
      <c r="G73" s="68"/>
      <c r="I73" s="131"/>
      <c r="J73" s="131"/>
    </row>
    <row r="74" spans="1:10" ht="15.75" x14ac:dyDescent="0.25">
      <c r="A74" s="4" t="s">
        <v>109</v>
      </c>
      <c r="B74" s="76" t="s">
        <v>32</v>
      </c>
      <c r="C74" s="91">
        <f t="shared" si="24"/>
        <v>388</v>
      </c>
      <c r="D74" s="91">
        <v>388</v>
      </c>
      <c r="E74" s="91">
        <v>296</v>
      </c>
      <c r="F74" s="91"/>
      <c r="G74" s="68"/>
      <c r="I74" s="132"/>
      <c r="J74" s="132"/>
    </row>
    <row r="75" spans="1:10" ht="15" customHeight="1" x14ac:dyDescent="0.25">
      <c r="A75" s="4" t="s">
        <v>110</v>
      </c>
      <c r="B75" s="76" t="s">
        <v>33</v>
      </c>
      <c r="C75" s="91">
        <f t="shared" si="24"/>
        <v>259</v>
      </c>
      <c r="D75" s="91">
        <v>259</v>
      </c>
      <c r="E75" s="91">
        <v>198</v>
      </c>
      <c r="F75" s="91"/>
      <c r="G75" s="68"/>
    </row>
    <row r="76" spans="1:10" ht="15.75" x14ac:dyDescent="0.25">
      <c r="A76" s="4" t="s">
        <v>111</v>
      </c>
      <c r="B76" s="76" t="s">
        <v>42</v>
      </c>
      <c r="C76" s="91">
        <f t="shared" si="24"/>
        <v>259</v>
      </c>
      <c r="D76" s="91">
        <v>259</v>
      </c>
      <c r="E76" s="91">
        <v>198</v>
      </c>
      <c r="F76" s="91"/>
      <c r="G76" s="68"/>
    </row>
    <row r="77" spans="1:10" ht="15.75" x14ac:dyDescent="0.25">
      <c r="A77" s="4" t="s">
        <v>112</v>
      </c>
      <c r="B77" s="76" t="s">
        <v>34</v>
      </c>
      <c r="C77" s="91">
        <f t="shared" si="24"/>
        <v>65</v>
      </c>
      <c r="D77" s="91">
        <v>65</v>
      </c>
      <c r="E77" s="91">
        <v>50</v>
      </c>
      <c r="F77" s="91"/>
      <c r="G77" s="68"/>
    </row>
    <row r="78" spans="1:10" ht="15.75" x14ac:dyDescent="0.25">
      <c r="A78" s="4" t="s">
        <v>113</v>
      </c>
      <c r="B78" s="76" t="s">
        <v>35</v>
      </c>
      <c r="C78" s="91">
        <f t="shared" si="24"/>
        <v>65</v>
      </c>
      <c r="D78" s="91">
        <v>65</v>
      </c>
      <c r="E78" s="91">
        <v>50</v>
      </c>
      <c r="F78" s="91"/>
      <c r="G78" s="68"/>
    </row>
    <row r="79" spans="1:10" ht="15.75" x14ac:dyDescent="0.25">
      <c r="A79" s="4" t="s">
        <v>114</v>
      </c>
      <c r="B79" s="76" t="s">
        <v>37</v>
      </c>
      <c r="C79" s="91">
        <f t="shared" si="24"/>
        <v>129</v>
      </c>
      <c r="D79" s="91">
        <v>129</v>
      </c>
      <c r="E79" s="91">
        <v>98</v>
      </c>
      <c r="F79" s="91"/>
      <c r="G79" s="68"/>
    </row>
    <row r="80" spans="1:10" ht="15.75" x14ac:dyDescent="0.25">
      <c r="A80" s="4" t="s">
        <v>115</v>
      </c>
      <c r="B80" s="76" t="s">
        <v>46</v>
      </c>
      <c r="C80" s="91">
        <f t="shared" si="24"/>
        <v>194</v>
      </c>
      <c r="D80" s="91">
        <v>194</v>
      </c>
      <c r="E80" s="91">
        <v>148</v>
      </c>
      <c r="F80" s="91"/>
      <c r="G80" s="68"/>
    </row>
    <row r="81" spans="1:7" ht="16.149999999999999" customHeight="1" x14ac:dyDescent="0.25">
      <c r="A81" s="4" t="s">
        <v>202</v>
      </c>
      <c r="B81" s="76" t="s">
        <v>77</v>
      </c>
      <c r="C81" s="91">
        <f t="shared" si="24"/>
        <v>130</v>
      </c>
      <c r="D81" s="91">
        <v>130</v>
      </c>
      <c r="E81" s="91">
        <v>99</v>
      </c>
      <c r="F81" s="91"/>
      <c r="G81" s="68"/>
    </row>
    <row r="82" spans="1:7" ht="15" customHeight="1" x14ac:dyDescent="0.25">
      <c r="A82" s="148" t="s">
        <v>116</v>
      </c>
      <c r="B82" s="149" t="s">
        <v>93</v>
      </c>
      <c r="C82" s="150">
        <f>D82+F82</f>
        <v>55917</v>
      </c>
      <c r="D82" s="150">
        <v>55917</v>
      </c>
      <c r="E82" s="150">
        <f>E84+E85+E86+E87+E88+E89+E90+E91+E92+E93+E94+E95+E96+E97+E98+E99+E100+E101+E102+E103+E104+E105+E106+E107+E108+E109+E110+E83</f>
        <v>42691</v>
      </c>
      <c r="F82" s="150">
        <f>F84+F85+F86+F87+F88+F89+F90+F91+F92+F93+F94+F95+F96+F97+F98+F99+F100+F101+F102+F103+F104+F105+F106+F107+F108+F109+F110+F83</f>
        <v>0</v>
      </c>
      <c r="G82" s="68"/>
    </row>
    <row r="83" spans="1:7" ht="15.75" x14ac:dyDescent="0.25">
      <c r="A83" s="4" t="s">
        <v>117</v>
      </c>
      <c r="B83" s="127" t="s">
        <v>23</v>
      </c>
      <c r="C83" s="108">
        <f>D83+F83</f>
        <v>3167</v>
      </c>
      <c r="D83" s="109">
        <v>3167</v>
      </c>
      <c r="E83" s="108">
        <v>2418</v>
      </c>
      <c r="F83" s="108"/>
      <c r="G83" s="68"/>
    </row>
    <row r="84" spans="1:7" ht="15.75" x14ac:dyDescent="0.25">
      <c r="A84" s="4" t="s">
        <v>118</v>
      </c>
      <c r="B84" s="76" t="s">
        <v>24</v>
      </c>
      <c r="C84" s="108">
        <f t="shared" ref="C84:C118" si="25">D84+F84</f>
        <v>3424</v>
      </c>
      <c r="D84" s="109">
        <v>3424</v>
      </c>
      <c r="E84" s="108">
        <v>2614</v>
      </c>
      <c r="F84" s="108"/>
      <c r="G84" s="68"/>
    </row>
    <row r="85" spans="1:7" ht="15.75" x14ac:dyDescent="0.25">
      <c r="A85" s="4" t="s">
        <v>119</v>
      </c>
      <c r="B85" s="76" t="s">
        <v>25</v>
      </c>
      <c r="C85" s="108">
        <f t="shared" si="25"/>
        <v>2043</v>
      </c>
      <c r="D85" s="109">
        <v>2043</v>
      </c>
      <c r="E85" s="108">
        <v>1560</v>
      </c>
      <c r="F85" s="108"/>
      <c r="G85" s="68"/>
    </row>
    <row r="86" spans="1:7" ht="15.75" x14ac:dyDescent="0.25">
      <c r="A86" s="4" t="s">
        <v>120</v>
      </c>
      <c r="B86" s="76" t="s">
        <v>26</v>
      </c>
      <c r="C86" s="108">
        <f t="shared" si="25"/>
        <v>3613</v>
      </c>
      <c r="D86" s="109">
        <v>3613</v>
      </c>
      <c r="E86" s="108">
        <v>2759</v>
      </c>
      <c r="F86" s="108"/>
      <c r="G86" s="68"/>
    </row>
    <row r="87" spans="1:7" ht="15.75" x14ac:dyDescent="0.25">
      <c r="A87" s="4" t="s">
        <v>121</v>
      </c>
      <c r="B87" s="76" t="s">
        <v>27</v>
      </c>
      <c r="C87" s="108">
        <f t="shared" si="25"/>
        <v>5005</v>
      </c>
      <c r="D87" s="109">
        <v>5005</v>
      </c>
      <c r="E87" s="108">
        <v>3821</v>
      </c>
      <c r="F87" s="108"/>
      <c r="G87" s="68"/>
    </row>
    <row r="88" spans="1:7" ht="15.75" x14ac:dyDescent="0.25">
      <c r="A88" s="4" t="s">
        <v>122</v>
      </c>
      <c r="B88" s="76" t="s">
        <v>69</v>
      </c>
      <c r="C88" s="108">
        <f t="shared" si="25"/>
        <v>3780</v>
      </c>
      <c r="D88" s="109">
        <v>3780</v>
      </c>
      <c r="E88" s="108">
        <v>2886</v>
      </c>
      <c r="F88" s="108"/>
      <c r="G88" s="68"/>
    </row>
    <row r="89" spans="1:7" ht="15.75" x14ac:dyDescent="0.25">
      <c r="A89" s="4" t="s">
        <v>123</v>
      </c>
      <c r="B89" s="76" t="s">
        <v>29</v>
      </c>
      <c r="C89" s="108">
        <f t="shared" si="25"/>
        <v>2073</v>
      </c>
      <c r="D89" s="109">
        <v>2073</v>
      </c>
      <c r="E89" s="108">
        <v>1583</v>
      </c>
      <c r="F89" s="108"/>
      <c r="G89" s="68"/>
    </row>
    <row r="90" spans="1:7" ht="15.75" x14ac:dyDescent="0.25">
      <c r="A90" s="4" t="s">
        <v>124</v>
      </c>
      <c r="B90" s="76" t="s">
        <v>70</v>
      </c>
      <c r="C90" s="108">
        <f t="shared" si="25"/>
        <v>1878</v>
      </c>
      <c r="D90" s="109">
        <v>1878</v>
      </c>
      <c r="E90" s="108">
        <v>1434</v>
      </c>
      <c r="F90" s="108"/>
      <c r="G90" s="68"/>
    </row>
    <row r="91" spans="1:7" ht="15.75" x14ac:dyDescent="0.25">
      <c r="A91" s="4" t="s">
        <v>125</v>
      </c>
      <c r="B91" s="76" t="s">
        <v>31</v>
      </c>
      <c r="C91" s="108">
        <f t="shared" si="25"/>
        <v>1912</v>
      </c>
      <c r="D91" s="109">
        <v>1912</v>
      </c>
      <c r="E91" s="108">
        <v>1460</v>
      </c>
      <c r="F91" s="108"/>
      <c r="G91" s="68"/>
    </row>
    <row r="92" spans="1:7" ht="15.75" x14ac:dyDescent="0.25">
      <c r="A92" s="4" t="s">
        <v>126</v>
      </c>
      <c r="B92" s="76" t="s">
        <v>32</v>
      </c>
      <c r="C92" s="108">
        <f t="shared" si="25"/>
        <v>2505</v>
      </c>
      <c r="D92" s="109">
        <v>2505</v>
      </c>
      <c r="E92" s="108">
        <v>1913</v>
      </c>
      <c r="F92" s="108"/>
      <c r="G92" s="68"/>
    </row>
    <row r="93" spans="1:7" ht="14.45" customHeight="1" x14ac:dyDescent="0.25">
      <c r="A93" s="4" t="s">
        <v>127</v>
      </c>
      <c r="B93" s="76" t="s">
        <v>33</v>
      </c>
      <c r="C93" s="108">
        <f t="shared" si="25"/>
        <v>2046</v>
      </c>
      <c r="D93" s="109">
        <v>2046</v>
      </c>
      <c r="E93" s="108">
        <v>1562</v>
      </c>
      <c r="F93" s="108"/>
      <c r="G93" s="68"/>
    </row>
    <row r="94" spans="1:7" ht="15.75" x14ac:dyDescent="0.25">
      <c r="A94" s="4" t="s">
        <v>128</v>
      </c>
      <c r="B94" s="76" t="s">
        <v>34</v>
      </c>
      <c r="C94" s="108">
        <f t="shared" si="25"/>
        <v>1134</v>
      </c>
      <c r="D94" s="109">
        <v>1134</v>
      </c>
      <c r="E94" s="108">
        <v>866</v>
      </c>
      <c r="F94" s="108"/>
      <c r="G94" s="68"/>
    </row>
    <row r="95" spans="1:7" ht="15.75" x14ac:dyDescent="0.25">
      <c r="A95" s="4" t="s">
        <v>129</v>
      </c>
      <c r="B95" s="76" t="s">
        <v>35</v>
      </c>
      <c r="C95" s="108">
        <f t="shared" si="25"/>
        <v>1527</v>
      </c>
      <c r="D95" s="109">
        <v>1527</v>
      </c>
      <c r="E95" s="108">
        <v>1166</v>
      </c>
      <c r="F95" s="108"/>
      <c r="G95" s="68"/>
    </row>
    <row r="96" spans="1:7" ht="15.75" x14ac:dyDescent="0.25">
      <c r="A96" s="4" t="s">
        <v>130</v>
      </c>
      <c r="B96" s="76" t="s">
        <v>36</v>
      </c>
      <c r="C96" s="108">
        <f t="shared" si="25"/>
        <v>1888</v>
      </c>
      <c r="D96" s="109">
        <v>1888</v>
      </c>
      <c r="E96" s="108">
        <v>1441</v>
      </c>
      <c r="F96" s="108"/>
      <c r="G96" s="68"/>
    </row>
    <row r="97" spans="1:11" ht="15.75" x14ac:dyDescent="0.25">
      <c r="A97" s="4" t="s">
        <v>131</v>
      </c>
      <c r="B97" s="76" t="s">
        <v>71</v>
      </c>
      <c r="C97" s="108">
        <f t="shared" si="25"/>
        <v>1961</v>
      </c>
      <c r="D97" s="109">
        <v>1961</v>
      </c>
      <c r="E97" s="108">
        <v>1497</v>
      </c>
      <c r="F97" s="108"/>
      <c r="G97" s="68"/>
    </row>
    <row r="98" spans="1:11" ht="15" customHeight="1" x14ac:dyDescent="0.25">
      <c r="A98" s="4" t="s">
        <v>132</v>
      </c>
      <c r="B98" s="76" t="s">
        <v>72</v>
      </c>
      <c r="C98" s="108">
        <f t="shared" si="25"/>
        <v>2958</v>
      </c>
      <c r="D98" s="109">
        <v>2958</v>
      </c>
      <c r="E98" s="108">
        <v>2258</v>
      </c>
      <c r="F98" s="108"/>
      <c r="G98" s="68"/>
    </row>
    <row r="99" spans="1:11" ht="15.75" x14ac:dyDescent="0.25">
      <c r="A99" s="4" t="s">
        <v>133</v>
      </c>
      <c r="B99" s="76" t="s">
        <v>38</v>
      </c>
      <c r="C99" s="108">
        <f t="shared" si="25"/>
        <v>3054</v>
      </c>
      <c r="D99" s="109">
        <v>3054</v>
      </c>
      <c r="E99" s="108">
        <v>2331</v>
      </c>
      <c r="F99" s="108"/>
      <c r="G99" s="68"/>
    </row>
    <row r="100" spans="1:11" ht="15.75" x14ac:dyDescent="0.25">
      <c r="A100" s="4" t="s">
        <v>134</v>
      </c>
      <c r="B100" s="76" t="s">
        <v>39</v>
      </c>
      <c r="C100" s="108">
        <f t="shared" si="25"/>
        <v>3167</v>
      </c>
      <c r="D100" s="109">
        <v>3167</v>
      </c>
      <c r="E100" s="108">
        <v>2418</v>
      </c>
      <c r="F100" s="108"/>
      <c r="G100" s="68"/>
    </row>
    <row r="101" spans="1:11" ht="15.75" x14ac:dyDescent="0.25">
      <c r="A101" s="4" t="s">
        <v>135</v>
      </c>
      <c r="B101" s="76" t="s">
        <v>40</v>
      </c>
      <c r="C101" s="108">
        <f t="shared" si="25"/>
        <v>1345</v>
      </c>
      <c r="D101" s="109">
        <v>1345</v>
      </c>
      <c r="E101" s="109">
        <v>1027</v>
      </c>
      <c r="F101" s="112"/>
      <c r="G101" s="68"/>
      <c r="J101" s="68"/>
      <c r="K101" s="68"/>
    </row>
    <row r="102" spans="1:11" ht="15" customHeight="1" x14ac:dyDescent="0.25">
      <c r="A102" s="4" t="s">
        <v>136</v>
      </c>
      <c r="B102" s="76" t="s">
        <v>41</v>
      </c>
      <c r="C102" s="108">
        <f t="shared" si="25"/>
        <v>2390</v>
      </c>
      <c r="D102" s="109">
        <v>2390</v>
      </c>
      <c r="E102" s="109">
        <v>1824</v>
      </c>
      <c r="F102" s="113"/>
      <c r="G102" s="68"/>
      <c r="J102" s="68"/>
      <c r="K102" s="68"/>
    </row>
    <row r="103" spans="1:11" ht="15.6" customHeight="1" x14ac:dyDescent="0.25">
      <c r="A103" s="4" t="s">
        <v>137</v>
      </c>
      <c r="B103" s="76" t="s">
        <v>73</v>
      </c>
      <c r="C103" s="108">
        <f t="shared" si="25"/>
        <v>1174</v>
      </c>
      <c r="D103" s="109">
        <v>1174</v>
      </c>
      <c r="E103" s="109">
        <v>896</v>
      </c>
      <c r="F103" s="110"/>
      <c r="J103" s="68"/>
      <c r="K103" s="68"/>
    </row>
    <row r="104" spans="1:11" ht="16.5" customHeight="1" x14ac:dyDescent="0.25">
      <c r="A104" s="4" t="s">
        <v>138</v>
      </c>
      <c r="B104" s="76" t="s">
        <v>74</v>
      </c>
      <c r="C104" s="108">
        <f t="shared" si="25"/>
        <v>1134</v>
      </c>
      <c r="D104" s="109">
        <v>1134</v>
      </c>
      <c r="E104" s="109">
        <v>866</v>
      </c>
      <c r="F104" s="114"/>
      <c r="J104" s="68"/>
      <c r="K104" s="68"/>
    </row>
    <row r="105" spans="1:11" ht="14.45" customHeight="1" x14ac:dyDescent="0.25">
      <c r="A105" s="4" t="s">
        <v>139</v>
      </c>
      <c r="B105" s="76" t="s">
        <v>42</v>
      </c>
      <c r="C105" s="108">
        <f t="shared" si="25"/>
        <v>472</v>
      </c>
      <c r="D105" s="109">
        <v>472</v>
      </c>
      <c r="E105" s="109">
        <v>361</v>
      </c>
      <c r="F105" s="110"/>
      <c r="G105" s="11"/>
      <c r="J105" s="68"/>
      <c r="K105" s="68"/>
    </row>
    <row r="106" spans="1:11" ht="15.75" x14ac:dyDescent="0.25">
      <c r="A106" s="4" t="s">
        <v>140</v>
      </c>
      <c r="B106" s="76" t="s">
        <v>75</v>
      </c>
      <c r="C106" s="108">
        <f t="shared" si="25"/>
        <v>77</v>
      </c>
      <c r="D106" s="109">
        <v>77</v>
      </c>
      <c r="E106" s="109">
        <v>59</v>
      </c>
      <c r="F106" s="110"/>
      <c r="G106" s="11"/>
      <c r="J106" s="68"/>
      <c r="K106" s="68"/>
    </row>
    <row r="107" spans="1:11" ht="13.15" customHeight="1" x14ac:dyDescent="0.25">
      <c r="A107" s="4" t="s">
        <v>141</v>
      </c>
      <c r="B107" s="95" t="s">
        <v>76</v>
      </c>
      <c r="C107" s="108">
        <f t="shared" si="25"/>
        <v>142</v>
      </c>
      <c r="D107" s="109">
        <v>142</v>
      </c>
      <c r="E107" s="109">
        <v>108</v>
      </c>
      <c r="F107" s="110"/>
      <c r="G107" s="11"/>
      <c r="J107" s="68"/>
      <c r="K107" s="68"/>
    </row>
    <row r="108" spans="1:11" ht="15.75" x14ac:dyDescent="0.25">
      <c r="A108" s="4" t="s">
        <v>142</v>
      </c>
      <c r="B108" s="76" t="s">
        <v>77</v>
      </c>
      <c r="C108" s="116">
        <f t="shared" si="25"/>
        <v>1202</v>
      </c>
      <c r="D108" s="109">
        <v>1202</v>
      </c>
      <c r="E108" s="109">
        <v>918</v>
      </c>
      <c r="F108" s="111"/>
      <c r="J108" s="68"/>
      <c r="K108" s="68"/>
    </row>
    <row r="109" spans="1:11" ht="15.75" x14ac:dyDescent="0.25">
      <c r="A109" s="4" t="s">
        <v>143</v>
      </c>
      <c r="B109" s="78" t="s">
        <v>43</v>
      </c>
      <c r="C109" s="116">
        <f t="shared" si="25"/>
        <v>332</v>
      </c>
      <c r="D109" s="109">
        <v>332</v>
      </c>
      <c r="E109" s="109">
        <v>253</v>
      </c>
      <c r="F109" s="101"/>
      <c r="J109" s="68"/>
      <c r="K109" s="68"/>
    </row>
    <row r="110" spans="1:11" ht="15.75" x14ac:dyDescent="0.25">
      <c r="A110" s="4" t="s">
        <v>144</v>
      </c>
      <c r="B110" s="78" t="s">
        <v>44</v>
      </c>
      <c r="C110" s="116">
        <f t="shared" si="25"/>
        <v>514</v>
      </c>
      <c r="D110" s="109">
        <v>514</v>
      </c>
      <c r="E110" s="109">
        <v>392</v>
      </c>
      <c r="F110" s="101"/>
      <c r="J110" s="68"/>
      <c r="K110" s="68"/>
    </row>
    <row r="111" spans="1:11" ht="31.5" x14ac:dyDescent="0.25">
      <c r="A111" s="148" t="s">
        <v>157</v>
      </c>
      <c r="B111" s="149" t="s">
        <v>185</v>
      </c>
      <c r="C111" s="152">
        <f t="shared" si="25"/>
        <v>34895</v>
      </c>
      <c r="D111" s="153">
        <f>D112+D113+D114+D115+D116+D117+D118</f>
        <v>34895</v>
      </c>
      <c r="E111" s="153">
        <f t="shared" ref="E111:F111" si="26">E112+E113+E114+E115+E116+E117+E118</f>
        <v>26642</v>
      </c>
      <c r="F111" s="153">
        <f t="shared" si="26"/>
        <v>0</v>
      </c>
      <c r="J111" s="68"/>
      <c r="K111" s="68"/>
    </row>
    <row r="112" spans="1:11" ht="15.75" x14ac:dyDescent="0.25">
      <c r="A112" s="4" t="s">
        <v>159</v>
      </c>
      <c r="B112" s="127" t="s">
        <v>23</v>
      </c>
      <c r="C112" s="116">
        <f t="shared" si="25"/>
        <v>9069</v>
      </c>
      <c r="D112" s="147">
        <v>9069</v>
      </c>
      <c r="E112" s="147">
        <v>6924</v>
      </c>
      <c r="F112" s="138"/>
      <c r="J112" s="68"/>
      <c r="K112" s="68"/>
    </row>
    <row r="113" spans="1:11" ht="15.75" x14ac:dyDescent="0.25">
      <c r="A113" s="4" t="s">
        <v>160</v>
      </c>
      <c r="B113" s="76" t="s">
        <v>26</v>
      </c>
      <c r="C113" s="116">
        <f t="shared" si="25"/>
        <v>2352</v>
      </c>
      <c r="D113" s="109">
        <v>2352</v>
      </c>
      <c r="E113" s="109">
        <v>1795</v>
      </c>
      <c r="F113" s="101"/>
      <c r="J113" s="68"/>
      <c r="K113" s="68"/>
    </row>
    <row r="114" spans="1:11" ht="15.75" x14ac:dyDescent="0.25">
      <c r="A114" s="4" t="s">
        <v>197</v>
      </c>
      <c r="B114" s="76" t="s">
        <v>27</v>
      </c>
      <c r="C114" s="116">
        <f t="shared" si="25"/>
        <v>2771</v>
      </c>
      <c r="D114" s="109">
        <v>2771</v>
      </c>
      <c r="E114" s="109">
        <v>2116</v>
      </c>
      <c r="F114" s="101"/>
      <c r="J114" s="68"/>
      <c r="K114" s="68"/>
    </row>
    <row r="115" spans="1:11" ht="15.75" x14ac:dyDescent="0.25">
      <c r="A115" s="4" t="s">
        <v>198</v>
      </c>
      <c r="B115" s="76" t="s">
        <v>69</v>
      </c>
      <c r="C115" s="116">
        <f t="shared" si="25"/>
        <v>1209</v>
      </c>
      <c r="D115" s="109">
        <v>1209</v>
      </c>
      <c r="E115" s="109">
        <v>923</v>
      </c>
      <c r="F115" s="101"/>
      <c r="J115" s="68"/>
      <c r="K115" s="68"/>
    </row>
    <row r="116" spans="1:11" ht="15.75" x14ac:dyDescent="0.25">
      <c r="A116" s="4" t="s">
        <v>199</v>
      </c>
      <c r="B116" s="76" t="s">
        <v>70</v>
      </c>
      <c r="C116" s="116">
        <f t="shared" si="25"/>
        <v>8372</v>
      </c>
      <c r="D116" s="109">
        <v>8372</v>
      </c>
      <c r="E116" s="109">
        <v>6392</v>
      </c>
      <c r="F116" s="101"/>
      <c r="J116" s="68"/>
      <c r="K116" s="68"/>
    </row>
    <row r="117" spans="1:11" ht="15.75" x14ac:dyDescent="0.25">
      <c r="A117" s="4" t="s">
        <v>200</v>
      </c>
      <c r="B117" s="76" t="s">
        <v>72</v>
      </c>
      <c r="C117" s="116">
        <f t="shared" si="25"/>
        <v>5186</v>
      </c>
      <c r="D117" s="109">
        <v>5186</v>
      </c>
      <c r="E117" s="109">
        <v>3960</v>
      </c>
      <c r="F117" s="101"/>
      <c r="J117" s="68"/>
      <c r="K117" s="68"/>
    </row>
    <row r="118" spans="1:11" ht="15.75" x14ac:dyDescent="0.25">
      <c r="A118" s="4" t="s">
        <v>201</v>
      </c>
      <c r="B118" s="76" t="s">
        <v>71</v>
      </c>
      <c r="C118" s="116">
        <f t="shared" si="25"/>
        <v>5936</v>
      </c>
      <c r="D118" s="109">
        <v>5936</v>
      </c>
      <c r="E118" s="109">
        <v>4532</v>
      </c>
      <c r="F118" s="101"/>
      <c r="J118" s="68"/>
      <c r="K118" s="68"/>
    </row>
    <row r="119" spans="1:11" ht="15.75" x14ac:dyDescent="0.25">
      <c r="A119" s="148" t="s">
        <v>158</v>
      </c>
      <c r="B119" s="154" t="s">
        <v>78</v>
      </c>
      <c r="C119" s="155">
        <f>D119+F119</f>
        <v>27870</v>
      </c>
      <c r="D119" s="155">
        <f>D122+D121+D120</f>
        <v>8500</v>
      </c>
      <c r="E119" s="155">
        <f t="shared" ref="E119:F119" si="27">E122+E121+E120</f>
        <v>5850</v>
      </c>
      <c r="F119" s="155">
        <f t="shared" si="27"/>
        <v>19370</v>
      </c>
      <c r="J119" s="68"/>
      <c r="K119" s="68"/>
    </row>
    <row r="120" spans="1:11" ht="15.75" x14ac:dyDescent="0.25">
      <c r="A120" s="4" t="s">
        <v>161</v>
      </c>
      <c r="B120" s="76" t="s">
        <v>33</v>
      </c>
      <c r="C120" s="124">
        <f>D120+F120</f>
        <v>-25000</v>
      </c>
      <c r="D120" s="158">
        <v>5000</v>
      </c>
      <c r="E120" s="155"/>
      <c r="F120" s="124">
        <v>-30000</v>
      </c>
      <c r="J120" s="68"/>
      <c r="K120" s="68"/>
    </row>
    <row r="121" spans="1:11" ht="15.75" x14ac:dyDescent="0.25">
      <c r="A121" s="4" t="s">
        <v>162</v>
      </c>
      <c r="B121" s="76" t="s">
        <v>46</v>
      </c>
      <c r="C121" s="124">
        <f>D121+F121</f>
        <v>52870</v>
      </c>
      <c r="D121" s="94">
        <v>3500</v>
      </c>
      <c r="E121" s="117"/>
      <c r="F121" s="117">
        <v>49370</v>
      </c>
      <c r="G121" s="129"/>
      <c r="J121" s="68"/>
      <c r="K121" s="68"/>
    </row>
    <row r="122" spans="1:11" ht="15.75" x14ac:dyDescent="0.25">
      <c r="A122" s="4" t="s">
        <v>203</v>
      </c>
      <c r="B122" s="76" t="s">
        <v>38</v>
      </c>
      <c r="C122" s="118">
        <f>D122+F122</f>
        <v>0</v>
      </c>
      <c r="D122" s="118"/>
      <c r="E122" s="124">
        <v>5850</v>
      </c>
      <c r="F122" s="118"/>
      <c r="J122" s="68"/>
      <c r="K122" s="68"/>
    </row>
    <row r="123" spans="1:11" ht="15.75" x14ac:dyDescent="0.25">
      <c r="A123" s="148" t="s">
        <v>172</v>
      </c>
      <c r="B123" s="156" t="s">
        <v>79</v>
      </c>
      <c r="C123" s="157">
        <f t="shared" ref="C123:C135" si="28">D123+F123</f>
        <v>0</v>
      </c>
      <c r="D123" s="157">
        <f>D124+D125+D126+D127</f>
        <v>-196</v>
      </c>
      <c r="E123" s="157">
        <f t="shared" ref="E123:F123" si="29">E124+E125+E126+E127</f>
        <v>3450</v>
      </c>
      <c r="F123" s="157">
        <f t="shared" si="29"/>
        <v>196</v>
      </c>
      <c r="J123" s="68"/>
      <c r="K123" s="68"/>
    </row>
    <row r="124" spans="1:11" ht="15.75" x14ac:dyDescent="0.25">
      <c r="A124" s="4" t="s">
        <v>173</v>
      </c>
      <c r="B124" s="76" t="s">
        <v>38</v>
      </c>
      <c r="C124" s="119">
        <f t="shared" si="28"/>
        <v>0</v>
      </c>
      <c r="D124" s="119"/>
      <c r="E124" s="119">
        <v>3450</v>
      </c>
      <c r="F124" s="119"/>
      <c r="J124" s="68"/>
      <c r="K124" s="68"/>
    </row>
    <row r="125" spans="1:11" ht="15.75" x14ac:dyDescent="0.25">
      <c r="A125" s="4" t="s">
        <v>174</v>
      </c>
      <c r="B125" s="76" t="s">
        <v>36</v>
      </c>
      <c r="C125" s="119">
        <f t="shared" si="28"/>
        <v>0</v>
      </c>
      <c r="D125" s="119">
        <v>-500</v>
      </c>
      <c r="E125" s="119"/>
      <c r="F125" s="119">
        <v>500</v>
      </c>
      <c r="J125" s="68"/>
      <c r="K125" s="68"/>
    </row>
    <row r="126" spans="1:11" ht="15.75" x14ac:dyDescent="0.25">
      <c r="A126" s="4" t="s">
        <v>175</v>
      </c>
      <c r="B126" s="76" t="s">
        <v>73</v>
      </c>
      <c r="C126" s="119">
        <f t="shared" si="28"/>
        <v>0</v>
      </c>
      <c r="D126" s="118">
        <v>-489</v>
      </c>
      <c r="E126" s="118"/>
      <c r="F126" s="118">
        <v>489</v>
      </c>
      <c r="I126" s="68"/>
      <c r="J126" s="68"/>
      <c r="K126" s="68"/>
    </row>
    <row r="127" spans="1:11" ht="15.75" x14ac:dyDescent="0.25">
      <c r="A127" s="4" t="s">
        <v>176</v>
      </c>
      <c r="B127" s="76" t="s">
        <v>70</v>
      </c>
      <c r="C127" s="119">
        <f t="shared" si="28"/>
        <v>0</v>
      </c>
      <c r="D127" s="118">
        <v>793</v>
      </c>
      <c r="E127" s="118"/>
      <c r="F127" s="118">
        <v>-793</v>
      </c>
      <c r="I127" s="68"/>
      <c r="J127" s="68"/>
      <c r="K127" s="68"/>
    </row>
    <row r="128" spans="1:11" ht="15.75" x14ac:dyDescent="0.25">
      <c r="A128" s="136"/>
      <c r="B128" s="137" t="s">
        <v>0</v>
      </c>
      <c r="C128" s="139">
        <f>D128+F128</f>
        <v>208526</v>
      </c>
      <c r="D128" s="140">
        <f>D15+D46+D59+D63</f>
        <v>211752</v>
      </c>
      <c r="E128" s="140">
        <f>E15+E46+E59+E63</f>
        <v>150958</v>
      </c>
      <c r="F128" s="140">
        <f>F15+F46+F59+F63</f>
        <v>-3226</v>
      </c>
      <c r="I128" s="68"/>
      <c r="J128" s="68"/>
      <c r="K128" s="68"/>
    </row>
    <row r="129" spans="1:11" ht="15.75" x14ac:dyDescent="0.25">
      <c r="A129" s="142"/>
      <c r="B129" s="143" t="s">
        <v>177</v>
      </c>
      <c r="C129" s="139"/>
      <c r="D129" s="142"/>
      <c r="E129" s="142"/>
      <c r="F129" s="142"/>
      <c r="I129" s="68"/>
      <c r="J129" s="68"/>
      <c r="K129" s="68"/>
    </row>
    <row r="130" spans="1:11" ht="15.75" x14ac:dyDescent="0.25">
      <c r="A130" s="142"/>
      <c r="B130" s="97" t="s">
        <v>178</v>
      </c>
      <c r="C130" s="119">
        <f t="shared" si="28"/>
        <v>53376</v>
      </c>
      <c r="D130" s="145">
        <f>D17+D18+D21+D35+D43+D45+D119+D24</f>
        <v>56798</v>
      </c>
      <c r="E130" s="145">
        <f t="shared" ref="E130:F130" si="30">E17+E18+E21+E35+E43+E45+E119+E24</f>
        <v>29052</v>
      </c>
      <c r="F130" s="145">
        <f t="shared" si="30"/>
        <v>-3422</v>
      </c>
      <c r="I130" s="68"/>
      <c r="J130" s="68"/>
      <c r="K130" s="68"/>
    </row>
    <row r="131" spans="1:11" ht="15.75" x14ac:dyDescent="0.25">
      <c r="A131" s="142"/>
      <c r="B131" s="97" t="s">
        <v>179</v>
      </c>
      <c r="C131" s="119">
        <f t="shared" si="28"/>
        <v>5822</v>
      </c>
      <c r="D131" s="145">
        <f>D40+D64</f>
        <v>5822</v>
      </c>
      <c r="E131" s="145">
        <f>E40+E64</f>
        <v>4447</v>
      </c>
      <c r="F131" s="145">
        <f>F40+F64</f>
        <v>0</v>
      </c>
      <c r="H131" s="5"/>
      <c r="I131" s="68"/>
      <c r="J131" s="68"/>
      <c r="K131" s="68"/>
    </row>
    <row r="132" spans="1:11" ht="15.75" x14ac:dyDescent="0.25">
      <c r="A132" s="142"/>
      <c r="B132" s="141" t="s">
        <v>180</v>
      </c>
      <c r="C132" s="119">
        <f t="shared" si="28"/>
        <v>0</v>
      </c>
      <c r="D132" s="145">
        <f>D123</f>
        <v>-196</v>
      </c>
      <c r="E132" s="145">
        <f t="shared" ref="E132:F132" si="31">E123</f>
        <v>3450</v>
      </c>
      <c r="F132" s="145">
        <f t="shared" si="31"/>
        <v>196</v>
      </c>
      <c r="I132" s="68"/>
    </row>
    <row r="133" spans="1:11" ht="15.75" x14ac:dyDescent="0.25">
      <c r="A133" s="142"/>
      <c r="B133" s="144" t="s">
        <v>181</v>
      </c>
      <c r="C133" s="119">
        <f t="shared" si="28"/>
        <v>73008</v>
      </c>
      <c r="D133" s="145">
        <f>D19+D25+D47+D60+D82</f>
        <v>73008</v>
      </c>
      <c r="E133" s="145">
        <f>E19+E25+E47+E60+E82</f>
        <v>55740</v>
      </c>
      <c r="F133" s="145">
        <f>F19+F25+F47+F60+F82</f>
        <v>0</v>
      </c>
      <c r="G133" s="5"/>
      <c r="I133" s="68"/>
    </row>
    <row r="134" spans="1:11" ht="31.9" customHeight="1" x14ac:dyDescent="0.25">
      <c r="A134" s="142"/>
      <c r="B134" s="144" t="s">
        <v>184</v>
      </c>
      <c r="C134" s="119">
        <f t="shared" si="28"/>
        <v>34895</v>
      </c>
      <c r="D134" s="145">
        <f>D111</f>
        <v>34895</v>
      </c>
      <c r="E134" s="145">
        <f t="shared" ref="E134:F134" si="32">E111</f>
        <v>26642</v>
      </c>
      <c r="F134" s="145">
        <f t="shared" si="32"/>
        <v>0</v>
      </c>
      <c r="I134" s="68"/>
    </row>
    <row r="135" spans="1:11" ht="31.5" x14ac:dyDescent="0.25">
      <c r="A135" s="142"/>
      <c r="B135" s="76" t="s">
        <v>187</v>
      </c>
      <c r="C135" s="119">
        <f t="shared" si="28"/>
        <v>41425</v>
      </c>
      <c r="D135" s="145">
        <f>D53</f>
        <v>41425</v>
      </c>
      <c r="E135" s="145">
        <f t="shared" ref="E135:F135" si="33">E53</f>
        <v>31627</v>
      </c>
      <c r="F135" s="145">
        <f t="shared" si="33"/>
        <v>0</v>
      </c>
      <c r="I135" s="68"/>
    </row>
    <row r="136" spans="1:11" x14ac:dyDescent="0.2">
      <c r="B136" s="146"/>
      <c r="C136" s="146"/>
      <c r="D136" s="146"/>
      <c r="E136" s="146"/>
      <c r="I136" s="68"/>
    </row>
    <row r="137" spans="1:11" x14ac:dyDescent="0.2">
      <c r="I137" s="68"/>
    </row>
    <row r="138" spans="1:11" x14ac:dyDescent="0.2">
      <c r="I138" s="68"/>
    </row>
    <row r="139" spans="1:11" x14ac:dyDescent="0.2">
      <c r="I139" s="68"/>
    </row>
    <row r="140" spans="1:11" x14ac:dyDescent="0.2">
      <c r="I140" s="68"/>
    </row>
    <row r="141" spans="1:11" x14ac:dyDescent="0.2">
      <c r="I141" s="68"/>
    </row>
    <row r="142" spans="1:11" ht="15" customHeight="1" x14ac:dyDescent="0.2">
      <c r="I142" s="68"/>
    </row>
    <row r="143" spans="1:11" ht="15" customHeight="1" x14ac:dyDescent="0.2">
      <c r="I143" s="68"/>
    </row>
    <row r="144" spans="1:11" ht="13.9" customHeight="1" x14ac:dyDescent="0.2">
      <c r="I144" s="68"/>
    </row>
    <row r="145" spans="9:9" ht="13.15" customHeight="1" x14ac:dyDescent="0.2">
      <c r="I145" s="68"/>
    </row>
    <row r="146" spans="9:9" ht="27" customHeight="1" x14ac:dyDescent="0.2">
      <c r="I146" s="68"/>
    </row>
    <row r="147" spans="9:9" ht="14.45" customHeight="1" x14ac:dyDescent="0.2">
      <c r="I147" s="68"/>
    </row>
    <row r="148" spans="9:9" ht="16.149999999999999" customHeight="1" x14ac:dyDescent="0.2">
      <c r="I148" s="68"/>
    </row>
    <row r="149" spans="9:9" ht="13.5" customHeight="1" x14ac:dyDescent="0.2"/>
    <row r="150" spans="9:9" ht="13.9" customHeight="1" x14ac:dyDescent="0.2"/>
    <row r="151" spans="9:9" ht="13.9" customHeight="1" x14ac:dyDescent="0.2"/>
    <row r="152" spans="9:9" ht="15" customHeight="1" x14ac:dyDescent="0.2"/>
    <row r="153" spans="9:9" ht="15.6" customHeight="1" x14ac:dyDescent="0.2"/>
    <row r="156" spans="9:9" ht="14.45" customHeight="1" x14ac:dyDescent="0.2"/>
    <row r="164" spans="9:9" x14ac:dyDescent="0.2">
      <c r="I164" s="5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 </vt:lpstr>
      <vt:lpstr>2 priedas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2015-08-27T06:20:35Z</cp:lastPrinted>
  <dcterms:created xsi:type="dcterms:W3CDTF">2006-11-21T07:32:28Z</dcterms:created>
  <dcterms:modified xsi:type="dcterms:W3CDTF">2015-08-28T06:58:13Z</dcterms:modified>
</cp:coreProperties>
</file>