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45" windowWidth="12285" windowHeight="4410" activeTab="3"/>
  </bookViews>
  <sheets>
    <sheet name="1 priedas (patiksl.)" sheetId="30" r:id="rId1"/>
    <sheet name="2 priedas (patiksl.)" sheetId="29" r:id="rId2"/>
    <sheet name="3 priedas" sheetId="28" r:id="rId3"/>
    <sheet name="4 priedas" sheetId="25" r:id="rId4"/>
  </sheets>
  <calcPr calcId="145621"/>
</workbook>
</file>

<file path=xl/calcChain.xml><?xml version="1.0" encoding="utf-8"?>
<calcChain xmlns="http://schemas.openxmlformats.org/spreadsheetml/2006/main">
  <c r="C13" i="30" l="1"/>
  <c r="C20" i="30"/>
  <c r="F72" i="29"/>
  <c r="E72" i="29"/>
  <c r="D72" i="29"/>
  <c r="C72" i="29"/>
  <c r="F71" i="29"/>
  <c r="E71" i="29"/>
  <c r="D71" i="29"/>
  <c r="C71" i="29"/>
  <c r="C68" i="29"/>
  <c r="C66" i="29"/>
  <c r="D65" i="29"/>
  <c r="D64" i="29"/>
  <c r="C64" i="29"/>
  <c r="C63" i="29"/>
  <c r="F62" i="29"/>
  <c r="E62" i="29"/>
  <c r="D62" i="29"/>
  <c r="C62" i="29"/>
  <c r="F61" i="29"/>
  <c r="E61" i="29"/>
  <c r="D61" i="29"/>
  <c r="C61" i="29"/>
  <c r="C60" i="29"/>
  <c r="D59" i="29"/>
  <c r="C59" i="29"/>
  <c r="D58" i="29"/>
  <c r="C58" i="29"/>
  <c r="C57" i="29"/>
  <c r="F56" i="29"/>
  <c r="C56" i="29"/>
  <c r="E56" i="29"/>
  <c r="D56" i="29"/>
  <c r="F55" i="29"/>
  <c r="C55" i="29"/>
  <c r="E55" i="29"/>
  <c r="D55" i="29"/>
  <c r="C54" i="29"/>
  <c r="C53" i="29"/>
  <c r="C52" i="29"/>
  <c r="F51" i="29"/>
  <c r="F70" i="29"/>
  <c r="E51" i="29"/>
  <c r="E70" i="29"/>
  <c r="D51" i="29"/>
  <c r="D70" i="29"/>
  <c r="C70" i="29"/>
  <c r="C50" i="29"/>
  <c r="C49" i="29"/>
  <c r="C48" i="29"/>
  <c r="C47" i="29"/>
  <c r="C46" i="29"/>
  <c r="C45" i="29"/>
  <c r="C44" i="29"/>
  <c r="C43" i="29"/>
  <c r="C42" i="29"/>
  <c r="C41" i="29"/>
  <c r="C40" i="29"/>
  <c r="C39" i="29"/>
  <c r="F38" i="29"/>
  <c r="E38" i="29"/>
  <c r="D38" i="29"/>
  <c r="C38" i="29"/>
  <c r="F37" i="29"/>
  <c r="E37" i="29"/>
  <c r="D37" i="29"/>
  <c r="C37" i="29"/>
  <c r="C36" i="29"/>
  <c r="F35" i="29"/>
  <c r="C35" i="29"/>
  <c r="E35" i="29"/>
  <c r="D35" i="29"/>
  <c r="C34" i="29"/>
  <c r="F33" i="29"/>
  <c r="E33" i="29"/>
  <c r="D33" i="29"/>
  <c r="C32" i="29"/>
  <c r="F31" i="29"/>
  <c r="E31" i="29"/>
  <c r="D31" i="29"/>
  <c r="C31" i="29"/>
  <c r="C30" i="29"/>
  <c r="F29" i="29"/>
  <c r="E29" i="29"/>
  <c r="D29" i="29"/>
  <c r="C29" i="29"/>
  <c r="C28" i="29"/>
  <c r="C27" i="29"/>
  <c r="C26" i="29"/>
  <c r="C25" i="29"/>
  <c r="F24" i="29"/>
  <c r="E24" i="29"/>
  <c r="D24" i="29"/>
  <c r="C24" i="29"/>
  <c r="C23" i="29"/>
  <c r="C22" i="29"/>
  <c r="C21" i="29"/>
  <c r="F20" i="29"/>
  <c r="E20" i="29"/>
  <c r="E15" i="29"/>
  <c r="E67" i="29"/>
  <c r="D20" i="29"/>
  <c r="C19" i="29"/>
  <c r="C18" i="29"/>
  <c r="C17" i="29"/>
  <c r="F16" i="29"/>
  <c r="F69" i="29"/>
  <c r="E16" i="29"/>
  <c r="E69" i="29"/>
  <c r="D16" i="29"/>
  <c r="D69" i="29"/>
  <c r="F15" i="29"/>
  <c r="F67" i="29"/>
  <c r="E57" i="25"/>
  <c r="D18" i="25"/>
  <c r="D57" i="25"/>
  <c r="E18" i="25"/>
  <c r="F18" i="25"/>
  <c r="F57" i="25"/>
  <c r="E44" i="25"/>
  <c r="F44" i="25"/>
  <c r="C44" i="25"/>
  <c r="D44" i="25"/>
  <c r="C50" i="25"/>
  <c r="E29" i="28"/>
  <c r="E19" i="25"/>
  <c r="F19" i="25"/>
  <c r="D19" i="25"/>
  <c r="C41" i="25"/>
  <c r="C42" i="25"/>
  <c r="C23" i="25"/>
  <c r="C56" i="25"/>
  <c r="C47" i="25"/>
  <c r="C45" i="25"/>
  <c r="C46" i="25"/>
  <c r="C48" i="25"/>
  <c r="C49" i="25"/>
  <c r="C51" i="25"/>
  <c r="C52" i="25"/>
  <c r="C53" i="25"/>
  <c r="C54" i="25"/>
  <c r="C55" i="25"/>
  <c r="C34" i="25"/>
  <c r="C40" i="25"/>
  <c r="E17" i="28"/>
  <c r="F17" i="28"/>
  <c r="F16" i="28"/>
  <c r="F29" i="28"/>
  <c r="D17" i="28"/>
  <c r="D16" i="28"/>
  <c r="C21" i="28"/>
  <c r="C18" i="28"/>
  <c r="C19" i="28"/>
  <c r="E22" i="28"/>
  <c r="F22" i="28"/>
  <c r="D22" i="28"/>
  <c r="E16" i="28"/>
  <c r="C17" i="28"/>
  <c r="C20" i="28"/>
  <c r="C24" i="28"/>
  <c r="C25" i="28"/>
  <c r="C26" i="28"/>
  <c r="C27" i="28"/>
  <c r="C28" i="28"/>
  <c r="C43" i="25"/>
  <c r="C29" i="25"/>
  <c r="C30" i="25"/>
  <c r="C31" i="25"/>
  <c r="C32" i="25"/>
  <c r="C33" i="25"/>
  <c r="C35" i="25"/>
  <c r="C36" i="25"/>
  <c r="C37" i="25"/>
  <c r="C38" i="25"/>
  <c r="C39" i="25"/>
  <c r="C28" i="25"/>
  <c r="E16" i="25"/>
  <c r="F16" i="25"/>
  <c r="D16" i="25"/>
  <c r="D15" i="25"/>
  <c r="C15" i="25"/>
  <c r="C27" i="25"/>
  <c r="C25" i="25"/>
  <c r="C24" i="25"/>
  <c r="C22" i="25"/>
  <c r="C20" i="25"/>
  <c r="C26" i="25"/>
  <c r="C21" i="25"/>
  <c r="C17" i="25"/>
  <c r="C22" i="28"/>
  <c r="C23" i="28"/>
  <c r="C16" i="28"/>
  <c r="D29" i="28"/>
  <c r="C29" i="28"/>
  <c r="C16" i="25"/>
  <c r="C19" i="25"/>
  <c r="C18" i="25"/>
  <c r="C57" i="25"/>
  <c r="D15" i="29"/>
  <c r="C15" i="29"/>
  <c r="C33" i="29"/>
  <c r="C69" i="29"/>
  <c r="D67" i="29"/>
  <c r="C67" i="29"/>
  <c r="C51" i="29"/>
  <c r="C65" i="29"/>
  <c r="C20" i="29"/>
  <c r="C16" i="29"/>
</calcChain>
</file>

<file path=xl/sharedStrings.xml><?xml version="1.0" encoding="utf-8"?>
<sst xmlns="http://schemas.openxmlformats.org/spreadsheetml/2006/main" count="287" uniqueCount="182">
  <si>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</si>
  <si>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</si>
  <si>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</si>
  <si>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</si>
  <si>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</si>
  <si>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</si>
  <si>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</si>
  <si>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</si>
  <si>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</si>
  <si>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</si>
  <si>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1.1</t>
  </si>
  <si>
    <t>1.1.1</t>
  </si>
  <si>
    <t>Savivaldybės savarankiškoms funkcijoms vykdyti</t>
  </si>
  <si>
    <t>Socialinės paramos programa (Nr. 09)</t>
  </si>
  <si>
    <t>Speciali tikslinė dotacija  mokinio krepšeliui finansuoti</t>
  </si>
  <si>
    <t>Jurgio Pabrėžos universitetinė gimnazija</t>
  </si>
  <si>
    <t xml:space="preserve">Marijono Daujoto pagrindinė mokykla </t>
  </si>
  <si>
    <t>Salantų gimnazija</t>
  </si>
  <si>
    <t>Darbėnų gimnazija</t>
  </si>
  <si>
    <t>Kretingos suaugusiųjų ir jaunimo mokymo centras</t>
  </si>
  <si>
    <t>(Litais)</t>
  </si>
  <si>
    <t>Kretingos muziejus</t>
  </si>
  <si>
    <t>Kultūros programa (Nr.07)</t>
  </si>
  <si>
    <t>Ekonomikos ir biudžeto skyrius (asignavimų valdytojas - Savivaldybės administracijos direktorius)</t>
  </si>
  <si>
    <t>Salantų lopšelis-darželis "Rasa"</t>
  </si>
  <si>
    <t>Lopšelis - darželis "Žilvitis"</t>
  </si>
  <si>
    <t>Lopšelis - darželis "Ąžuoliukas"</t>
  </si>
  <si>
    <t>Kartenos mokykla-daugiafunkcis centras</t>
  </si>
  <si>
    <t>Vydmantų gimnazija</t>
  </si>
  <si>
    <t>Lopšelis - darželis "Eglutė"</t>
  </si>
  <si>
    <t>1</t>
  </si>
  <si>
    <t>2</t>
  </si>
  <si>
    <t>2.1</t>
  </si>
  <si>
    <t>2.1.6</t>
  </si>
  <si>
    <t>2.1.7</t>
  </si>
  <si>
    <t>Savivaldybės administracija</t>
  </si>
  <si>
    <t>Bendroji programa (Nr. 01)</t>
  </si>
  <si>
    <t>Baublių mokykla-daugiafunkcis centras</t>
  </si>
  <si>
    <t>Kūlupėnų M.Valančiaus pagrindinė mokykla</t>
  </si>
  <si>
    <t>Jokūbavo A.Stulginskio pagrindinė mokykla</t>
  </si>
  <si>
    <t>Kurmaičių pradinė mokykla</t>
  </si>
  <si>
    <t>Rūdaičių mokykla</t>
  </si>
  <si>
    <t>Lopšelis - darželis "Voveraitė"</t>
  </si>
  <si>
    <t>Simono Daukanto pagrindinė mokykla</t>
  </si>
  <si>
    <t>Lopšelis-darželis "Pasaka"</t>
  </si>
  <si>
    <t>M. Valančiaus viešoji biblioteka</t>
  </si>
  <si>
    <t>Strateginio planavimo ir investicijų programa (Nr.04)</t>
  </si>
  <si>
    <t>Įstaigos pajamos, skirtos veiklos išlaidoms</t>
  </si>
  <si>
    <t xml:space="preserve">                                                                       1 priedas</t>
  </si>
  <si>
    <t xml:space="preserve">            2014 metų Kretingos rajono savivaldybės biudžeto  pajamų</t>
  </si>
  <si>
    <t>Pajamų pavadinimas</t>
  </si>
  <si>
    <t>Iš viso pajamų:</t>
  </si>
  <si>
    <t xml:space="preserve">                                                                       3 priedas</t>
  </si>
  <si>
    <t>2.1.1</t>
  </si>
  <si>
    <t>2.1.2</t>
  </si>
  <si>
    <t>2.1.3</t>
  </si>
  <si>
    <t>2.1.4</t>
  </si>
  <si>
    <t>2.1.5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</si>
  <si>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</si>
  <si>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</si>
  <si>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</si>
  <si>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</si>
  <si>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</si>
  <si>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</si>
  <si>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</si>
  <si>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</si>
  <si>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</si>
  <si>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</si>
  <si>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</si>
  <si>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</si>
  <si>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</si>
  <si>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2.1.22</t>
  </si>
  <si>
    <t>2.1.23</t>
  </si>
  <si>
    <t>3.1</t>
  </si>
  <si>
    <t>3.1.1</t>
  </si>
  <si>
    <t>4.1</t>
  </si>
  <si>
    <t>4.1.1</t>
  </si>
  <si>
    <t>5.1</t>
  </si>
  <si>
    <t>5.1.1</t>
  </si>
  <si>
    <t>Grūšlaukės pagrindinė mokykla</t>
  </si>
  <si>
    <t>Marijos Tiškevičiūtės mokykla</t>
  </si>
  <si>
    <t>Įstaigos pajamos, skirtos veiklos išlaidoms, iš jų:</t>
  </si>
  <si>
    <t>2.2</t>
  </si>
  <si>
    <t>2.2.1</t>
  </si>
  <si>
    <t xml:space="preserve">     iš jų:</t>
  </si>
  <si>
    <t>Savivaldybės savarankiškoms funkcijoms finansuoti</t>
  </si>
  <si>
    <t xml:space="preserve">Įstaigos pajamos, skirtos veiklos išlaidoms </t>
  </si>
  <si>
    <t>Bendroji programa (Nr.01)</t>
  </si>
  <si>
    <t xml:space="preserve">   įmokos už išlaikymą švietimo, socialinės apsaugos ir kitose įstaigose</t>
  </si>
  <si>
    <t xml:space="preserve">   kitos pajamos </t>
  </si>
  <si>
    <t>Speciali tikslinė dotacija mokinio krepšeliui</t>
  </si>
  <si>
    <t>Viešoji įstaiga Pranciškonų gimnazija (asignavimų valdytojas - Savivaldybės administracijos direktorius )</t>
  </si>
  <si>
    <t xml:space="preserve">Speciali tikslinė dotacija  mokinio krepšeliui finansuoti, iš jos: </t>
  </si>
  <si>
    <t>2.1.21</t>
  </si>
  <si>
    <t>1.</t>
  </si>
  <si>
    <t>2.</t>
  </si>
  <si>
    <t>3.</t>
  </si>
  <si>
    <t>4.</t>
  </si>
  <si>
    <t>5.</t>
  </si>
  <si>
    <t>6.</t>
  </si>
  <si>
    <t>2.2.2</t>
  </si>
  <si>
    <t>Architektūros ir teritorijų planavimo programa (Nr. 12)</t>
  </si>
  <si>
    <t xml:space="preserve">                                                                       4 priedas</t>
  </si>
  <si>
    <t xml:space="preserve">             2014 metų Kretingos rajono savivaldybės biudžeto išlaidų valstybinėms</t>
  </si>
  <si>
    <t>2014 metų Kretingos rajono savivaldybės biudžeto išlaidų savarankiškoms funkcijoms vykdyti</t>
  </si>
  <si>
    <t xml:space="preserve">  2014 metų Kretingos rajono savivaldybės biudžeto išlaidų mokinio krepšeliui finansuoti </t>
  </si>
  <si>
    <t>Savivaldybės biudžetinių įstaigų pajamos, iš jų:</t>
  </si>
  <si>
    <t>Darbo rinkos politikos rengimas ir įgyvendinimas</t>
  </si>
  <si>
    <t>Pašalpų ir kompensacijų skaičiavimas ir mokėjimas</t>
  </si>
  <si>
    <t>Socialinė parama mokiniams</t>
  </si>
  <si>
    <t>Socialinei paramai mokiniams administruoti</t>
  </si>
  <si>
    <t>Socialinei globai asmenims su sunkia negalia</t>
  </si>
  <si>
    <t>Socialinei globai asmenims su sunkia negalia administruoti</t>
  </si>
  <si>
    <t>Vaikų teisių apsauga</t>
  </si>
  <si>
    <t>Jaunimo teisių apsauga</t>
  </si>
  <si>
    <t>1.1.2</t>
  </si>
  <si>
    <t>1.1.3</t>
  </si>
  <si>
    <t>Socialinėms išmokoms ir kompensacijoms administruoti</t>
  </si>
  <si>
    <t>Mokykla-darželis „Žibutė“</t>
  </si>
  <si>
    <t>Kūno kultūros ir sporto programa (Nr. 10)</t>
  </si>
  <si>
    <t>Planuojamos išlaidos iš skolintų lėšų investiciniams projektams finansuoti</t>
  </si>
  <si>
    <t>Skolintos lėšos investiciniams projektams finansuoti</t>
  </si>
  <si>
    <t>Speciali tikslinė dotacija valstybinėms (perduotoms savivaldybėms) funkcijoms atlikti</t>
  </si>
  <si>
    <t>Kompensacija išlaidoms, patirtoms pritaikant informacines sistemas euro įvedimui</t>
  </si>
  <si>
    <t>1.1.4</t>
  </si>
  <si>
    <t>Valstybinės kalbos vartojimo ir taisyklingumo kontrolė</t>
  </si>
  <si>
    <t>Informacinių technologijų programa (Nr. 11)</t>
  </si>
  <si>
    <t>Lopšelis - darželis "Pasagėlė"</t>
  </si>
  <si>
    <t>Kūlupėnų M. Valančiaus pagrindinė mokykla</t>
  </si>
  <si>
    <t>Mokinio krepšelio lėšų tikslinimai, iš jų:</t>
  </si>
  <si>
    <t>2.1.24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</si>
  <si>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</si>
  <si>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</si>
  <si>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</si>
  <si>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</si>
  <si>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</si>
  <si>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</si>
  <si>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</si>
  <si>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</si>
  <si>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</si>
  <si>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1.2</t>
  </si>
  <si>
    <t>1.2.1</t>
  </si>
  <si>
    <t>1.2.2</t>
  </si>
  <si>
    <t>1.2.3</t>
  </si>
  <si>
    <t>1.2.4</t>
  </si>
  <si>
    <t>1.2.5</t>
  </si>
  <si>
    <t>1.2.6</t>
  </si>
  <si>
    <t>Valdžios išlaidos</t>
  </si>
  <si>
    <t>Direktoriaus rezervas</t>
  </si>
  <si>
    <t>Vietinio ūkio programa (Nr. 05)</t>
  </si>
  <si>
    <t>Kretingos rajono  kultūros centras</t>
  </si>
  <si>
    <t>Savarankiškoms funkcijoms vykdyti (kreditiniams įsiskolinimams už šilumos energiją dengti),  iš jų:</t>
  </si>
  <si>
    <t>Savivaldybės savarankiškoms funkcijoms vykdyti (kreditiniams įsiskolinimams už šilumos energiją dengti)</t>
  </si>
  <si>
    <t>1.3</t>
  </si>
  <si>
    <t>1.3.1</t>
  </si>
  <si>
    <t>1.3.2</t>
  </si>
  <si>
    <t>1.4</t>
  </si>
  <si>
    <t>1.4.1</t>
  </si>
  <si>
    <t>1.4.2</t>
  </si>
  <si>
    <t>1.6</t>
  </si>
  <si>
    <t>1.6.1</t>
  </si>
  <si>
    <t>1.7</t>
  </si>
  <si>
    <t>1.7.1</t>
  </si>
  <si>
    <t>1.8</t>
  </si>
  <si>
    <t>1.8.1</t>
  </si>
  <si>
    <t>1.9</t>
  </si>
  <si>
    <t>1.9.1</t>
  </si>
  <si>
    <t>VšĮ Kretingos ligoninei medicininei įrangai įsigyti</t>
  </si>
  <si>
    <t>Kretingos socialinių paslaugų centras</t>
  </si>
  <si>
    <t>6.1</t>
  </si>
  <si>
    <t>6.2</t>
  </si>
  <si>
    <t xml:space="preserve">Lengvatinis keleivių vežimas (kompensacija už socialiai remtinų asmenų, moksleivių pervežimus, nuostolius maršrutuose) kreditiniams įsiskolinimams dengti, iš jų:                                                                                      </t>
  </si>
  <si>
    <t xml:space="preserve">   UAB "Kretingos autobusų parkas"</t>
  </si>
  <si>
    <t xml:space="preserve">   VšĮ Pranciškonų gimnazija </t>
  </si>
  <si>
    <t>1.3.3</t>
  </si>
  <si>
    <t>2.2.12</t>
  </si>
  <si>
    <t xml:space="preserve">                                                                       2 priedas</t>
  </si>
  <si>
    <t xml:space="preserve">                            tikslinimas (padidinimas, - sumažinimas)</t>
  </si>
  <si>
    <t xml:space="preserve">                     tikslinimas (padidinimas, - sumažinimas)</t>
  </si>
  <si>
    <t>(perduotoms savivaldybėms) funkcijoms vykdyti tikslinimas (padidinimas, - sumažinimas)</t>
  </si>
  <si>
    <t xml:space="preserve">                          tikslinimas (padidinimas, - sumažinimas)</t>
  </si>
  <si>
    <t xml:space="preserve">                                                                       2014 m. gruodžio 18 d. sprendimo Nr. T2-375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</si>
</sst>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sz val="10"/>
      <color rgb="FF0070C0"/>
      <name val="Arial"/>
      <family val="2"/>
      <charset val="186"/>
    </font>
    <font>
      <sz val="9"/>
      <color rgb="FF00B050"/>
      <name val="Arial"/>
      <family val="2"/>
      <charset val="186"/>
    </font>
    <font>
      <sz val="8"/>
      <color rgb="FF00B05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80">
    <xf numFmtId="0" fontId="0" fillId="0" borderId="0" xfId="0"/>
    <xf numFmtId="0" fontId="1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0" fillId="0" borderId="0" xfId="0" applyAlignment="1">
      <alignment horizontal="right"/>
    </xf>
    <xf numFmtId="0" fontId="6" fillId="0" borderId="0" xfId="0" applyFont="1"/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49" fontId="10" fillId="0" borderId="5" xfId="0" applyNumberFormat="1" applyFont="1" applyBorder="1"/>
    <xf numFmtId="49" fontId="1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/>
    </xf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4" xfId="0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0" fillId="0" borderId="0" xfId="0" applyBorder="1"/>
    <xf numFmtId="49" fontId="8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 vertical="top" wrapText="1"/>
    </xf>
    <xf numFmtId="0" fontId="12" fillId="0" borderId="4" xfId="0" applyFont="1" applyBorder="1" applyAlignment="1">
      <alignment wrapText="1"/>
    </xf>
    <xf numFmtId="49" fontId="11" fillId="0" borderId="5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164" fontId="0" fillId="0" borderId="0" xfId="0" applyNumberFormat="1"/>
    <xf numFmtId="0" fontId="7" fillId="0" borderId="4" xfId="0" applyFont="1" applyBorder="1" applyAlignment="1">
      <alignment horizontal="left" vertical="center" wrapText="1"/>
    </xf>
    <xf numFmtId="0" fontId="12" fillId="0" borderId="5" xfId="0" applyNumberFormat="1" applyFont="1" applyBorder="1" applyAlignment="1">
      <alignment wrapText="1"/>
    </xf>
    <xf numFmtId="0" fontId="8" fillId="0" borderId="4" xfId="0" applyNumberFormat="1" applyFont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7" fillId="0" borderId="5" xfId="0" applyFont="1" applyBorder="1"/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5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5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 wrapText="1"/>
    </xf>
    <xf numFmtId="0" fontId="7" fillId="0" borderId="0" xfId="0" applyFont="1" applyAlignment="1">
      <alignment wrapText="1"/>
    </xf>
    <xf numFmtId="1" fontId="7" fillId="0" borderId="0" xfId="0" applyNumberFormat="1" applyFont="1" applyAlignment="1">
      <alignment horizontal="center" wrapText="1"/>
    </xf>
    <xf numFmtId="0" fontId="0" fillId="0" borderId="6" xfId="0" applyBorder="1"/>
    <xf numFmtId="0" fontId="9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8" fillId="0" borderId="5" xfId="0" applyNumberFormat="1" applyFont="1" applyBorder="1" applyAlignment="1">
      <alignment horizontal="center"/>
    </xf>
    <xf numFmtId="0" fontId="0" fillId="0" borderId="5" xfId="0" applyBorder="1"/>
    <xf numFmtId="0" fontId="8" fillId="0" borderId="5" xfId="0" applyFont="1" applyBorder="1"/>
    <xf numFmtId="1" fontId="3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left" vertical="center" wrapText="1"/>
    </xf>
    <xf numFmtId="1" fontId="9" fillId="0" borderId="5" xfId="1" applyNumberFormat="1" applyFont="1" applyBorder="1" applyAlignment="1">
      <alignment wrapText="1"/>
    </xf>
    <xf numFmtId="1" fontId="7" fillId="0" borderId="4" xfId="1" applyNumberFormat="1" applyFont="1" applyBorder="1" applyAlignment="1">
      <alignment horizontal="center" vertical="center" wrapText="1"/>
    </xf>
    <xf numFmtId="1" fontId="9" fillId="0" borderId="4" xfId="1" applyNumberFormat="1" applyFont="1" applyBorder="1" applyAlignment="1">
      <alignment wrapText="1"/>
    </xf>
    <xf numFmtId="1" fontId="5" fillId="0" borderId="5" xfId="0" applyNumberFormat="1" applyFont="1" applyBorder="1" applyAlignment="1">
      <alignment horizontal="center"/>
    </xf>
    <xf numFmtId="1" fontId="0" fillId="0" borderId="5" xfId="0" applyNumberFormat="1" applyBorder="1"/>
    <xf numFmtId="1" fontId="3" fillId="0" borderId="4" xfId="0" applyNumberFormat="1" applyFont="1" applyBorder="1" applyAlignment="1">
      <alignment horizontal="center" wrapText="1"/>
    </xf>
    <xf numFmtId="0" fontId="0" fillId="0" borderId="2" xfId="0" applyBorder="1"/>
    <xf numFmtId="0" fontId="7" fillId="0" borderId="3" xfId="0" applyFont="1" applyBorder="1"/>
    <xf numFmtId="0" fontId="7" fillId="0" borderId="4" xfId="0" applyFont="1" applyBorder="1" applyAlignment="1">
      <alignment wrapText="1"/>
    </xf>
    <xf numFmtId="0" fontId="7" fillId="0" borderId="5" xfId="1" applyFont="1" applyBorder="1" applyAlignment="1">
      <alignment wrapText="1"/>
    </xf>
    <xf numFmtId="0" fontId="7" fillId="0" borderId="4" xfId="0" applyNumberFormat="1" applyFont="1" applyBorder="1" applyAlignment="1">
      <alignment wrapText="1"/>
    </xf>
    <xf numFmtId="0" fontId="7" fillId="0" borderId="5" xfId="0" applyNumberFormat="1" applyFont="1" applyBorder="1" applyAlignment="1">
      <alignment wrapText="1"/>
    </xf>
    <xf numFmtId="49" fontId="11" fillId="0" borderId="4" xfId="0" applyNumberFormat="1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center" vertical="top" wrapText="1"/>
    </xf>
    <xf numFmtId="0" fontId="8" fillId="2" borderId="3" xfId="0" applyFont="1" applyFill="1" applyBorder="1" applyAlignment="1">
      <alignment wrapText="1"/>
    </xf>
    <xf numFmtId="1" fontId="10" fillId="0" borderId="3" xfId="0" applyNumberFormat="1" applyFont="1" applyBorder="1" applyAlignment="1">
      <alignment horizont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wrapText="1"/>
    </xf>
    <xf numFmtId="49" fontId="7" fillId="0" borderId="5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left" wrapText="1" indent="1"/>
    </xf>
    <xf numFmtId="1" fontId="7" fillId="0" borderId="5" xfId="1" applyNumberFormat="1" applyFont="1" applyBorder="1" applyAlignment="1">
      <alignment horizontal="center" vertical="center" wrapText="1"/>
    </xf>
    <xf numFmtId="1" fontId="5" fillId="0" borderId="5" xfId="0" applyNumberFormat="1" applyFont="1" applyBorder="1"/>
    <xf numFmtId="0" fontId="7" fillId="0" borderId="4" xfId="0" applyFont="1" applyBorder="1"/>
    <xf numFmtId="1" fontId="2" fillId="0" borderId="0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7" fillId="0" borderId="0" xfId="0" applyFont="1"/>
    <xf numFmtId="1" fontId="7" fillId="0" borderId="4" xfId="1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wrapText="1"/>
    </xf>
    <xf numFmtId="1" fontId="8" fillId="0" borderId="4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wrapText="1"/>
    </xf>
    <xf numFmtId="1" fontId="7" fillId="0" borderId="5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 wrapText="1"/>
    </xf>
    <xf numFmtId="1" fontId="8" fillId="0" borderId="5" xfId="0" applyNumberFormat="1" applyFont="1" applyBorder="1" applyAlignment="1">
      <alignment horizontal="center"/>
    </xf>
    <xf numFmtId="0" fontId="7" fillId="0" borderId="2" xfId="0" applyFont="1" applyBorder="1"/>
    <xf numFmtId="0" fontId="7" fillId="0" borderId="0" xfId="0" applyFont="1"/>
    <xf numFmtId="1" fontId="7" fillId="0" borderId="5" xfId="1" applyNumberFormat="1" applyFont="1" applyBorder="1" applyAlignment="1">
      <alignment horizontal="center" wrapText="1"/>
    </xf>
    <xf numFmtId="1" fontId="7" fillId="0" borderId="5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 wrapText="1"/>
    </xf>
    <xf numFmtId="1" fontId="0" fillId="0" borderId="0" xfId="0" applyNumberFormat="1"/>
    <xf numFmtId="0" fontId="0" fillId="0" borderId="0" xfId="0" applyAlignment="1">
      <alignment horizontal="center"/>
    </xf>
    <xf numFmtId="49" fontId="14" fillId="0" borderId="5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0" fillId="3" borderId="0" xfId="0" applyFill="1"/>
    <xf numFmtId="0" fontId="5" fillId="3" borderId="0" xfId="0" applyFont="1" applyFill="1" applyAlignment="1">
      <alignment horizontal="left"/>
    </xf>
    <xf numFmtId="0" fontId="16" fillId="3" borderId="0" xfId="0" applyFont="1" applyFill="1"/>
    <xf numFmtId="14" fontId="5" fillId="3" borderId="0" xfId="0" applyNumberFormat="1" applyFont="1" applyFill="1"/>
    <xf numFmtId="0" fontId="18" fillId="3" borderId="0" xfId="0" applyFont="1" applyFill="1"/>
    <xf numFmtId="16" fontId="0" fillId="3" borderId="0" xfId="0" applyNumberFormat="1" applyFill="1"/>
    <xf numFmtId="0" fontId="16" fillId="3" borderId="0" xfId="0" applyFont="1" applyFill="1" applyAlignment="1">
      <alignment horizontal="left"/>
    </xf>
    <xf numFmtId="0" fontId="19" fillId="3" borderId="0" xfId="0" applyFont="1" applyFill="1" applyAlignment="1">
      <alignment horizontal="left"/>
    </xf>
    <xf numFmtId="0" fontId="15" fillId="3" borderId="0" xfId="0" applyFont="1" applyFill="1"/>
    <xf numFmtId="0" fontId="0" fillId="3" borderId="0" xfId="0" applyFill="1" applyAlignment="1">
      <alignment horizontal="right"/>
    </xf>
    <xf numFmtId="164" fontId="0" fillId="3" borderId="0" xfId="0" applyNumberFormat="1" applyFill="1" applyAlignment="1">
      <alignment horizontal="left"/>
    </xf>
    <xf numFmtId="0" fontId="20" fillId="3" borderId="0" xfId="0" applyFont="1" applyFill="1" applyAlignment="1">
      <alignment horizontal="right"/>
    </xf>
    <xf numFmtId="164" fontId="15" fillId="3" borderId="0" xfId="0" applyNumberFormat="1" applyFont="1" applyFill="1" applyAlignment="1">
      <alignment horizontal="left"/>
    </xf>
    <xf numFmtId="164" fontId="5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right"/>
    </xf>
    <xf numFmtId="1" fontId="5" fillId="3" borderId="4" xfId="0" applyNumberFormat="1" applyFont="1" applyFill="1" applyBorder="1" applyAlignment="1">
      <alignment horizontal="center" vertical="center" wrapText="1"/>
    </xf>
    <xf numFmtId="1" fontId="0" fillId="3" borderId="0" xfId="0" applyNumberFormat="1" applyFill="1"/>
    <xf numFmtId="0" fontId="13" fillId="0" borderId="4" xfId="0" applyFont="1" applyBorder="1" applyAlignment="1">
      <alignment horizontal="left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workbookViewId="0">
      <selection activeCell="G15" sqref="G15"/>
    </sheetView>
  </sheetViews>
  <sheetFormatPr defaultRowHeight="12.75" x14ac:dyDescent="0.2"/>
  <cols>
    <col min="1" max="1" width="6" customWidth="1"/>
    <col min="2" max="2" width="72.140625" customWidth="1"/>
    <col min="3" max="3" width="12.85546875" customWidth="1"/>
    <col min="4" max="5" width="5.140625" customWidth="1"/>
    <col min="6" max="6" width="4.5703125" customWidth="1"/>
    <col min="7" max="7" width="4.28515625" customWidth="1"/>
    <col min="8" max="8" width="5" customWidth="1"/>
  </cols>
  <sheetData>
    <row r="1" spans="1:10" x14ac:dyDescent="0.2">
      <c r="B1" s="13" t="s">
        <v>3</v>
      </c>
    </row>
    <row r="2" spans="1:10" x14ac:dyDescent="0.2">
      <c r="B2" s="13" t="s">
        <v>181</v>
      </c>
    </row>
    <row r="3" spans="1:10" x14ac:dyDescent="0.2">
      <c r="B3" s="13" t="s">
        <v>48</v>
      </c>
    </row>
    <row r="5" spans="1:10" ht="15" x14ac:dyDescent="0.25">
      <c r="B5" s="6"/>
      <c r="C5" s="6"/>
      <c r="D5" s="6"/>
      <c r="E5" s="6"/>
      <c r="F5" s="1"/>
    </row>
    <row r="6" spans="1:10" ht="15.75" x14ac:dyDescent="0.25">
      <c r="B6" s="14" t="s">
        <v>49</v>
      </c>
      <c r="C6" s="6"/>
      <c r="E6" s="5"/>
      <c r="F6" s="16"/>
    </row>
    <row r="7" spans="1:10" ht="15.75" x14ac:dyDescent="0.25">
      <c r="B7" s="14" t="s">
        <v>177</v>
      </c>
      <c r="C7" s="6"/>
      <c r="D7" s="38"/>
      <c r="E7" s="38"/>
      <c r="F7" s="38"/>
    </row>
    <row r="8" spans="1:10" ht="15" x14ac:dyDescent="0.25">
      <c r="B8" s="6"/>
      <c r="C8" s="6"/>
      <c r="D8" s="168"/>
      <c r="E8" s="169"/>
      <c r="F8" s="170"/>
    </row>
    <row r="9" spans="1:10" ht="12.75" customHeight="1" x14ac:dyDescent="0.25">
      <c r="B9" s="6"/>
      <c r="C9" s="6"/>
      <c r="D9" s="170"/>
      <c r="E9" s="170"/>
      <c r="F9" s="170"/>
      <c r="G9" s="19"/>
      <c r="H9" s="19"/>
    </row>
    <row r="10" spans="1:10" ht="14.25" customHeight="1" x14ac:dyDescent="0.2">
      <c r="A10" s="19"/>
      <c r="B10" s="19"/>
      <c r="C10" s="84" t="s">
        <v>20</v>
      </c>
      <c r="D10" s="170"/>
      <c r="E10" s="170"/>
      <c r="F10" s="170"/>
      <c r="G10" s="19"/>
      <c r="H10" s="19"/>
    </row>
    <row r="11" spans="1:10" ht="30" x14ac:dyDescent="0.2">
      <c r="A11" s="108" t="s">
        <v>5</v>
      </c>
      <c r="B11" s="109" t="s">
        <v>50</v>
      </c>
      <c r="C11" s="82" t="s">
        <v>0</v>
      </c>
      <c r="D11" s="170"/>
      <c r="E11" s="170"/>
      <c r="F11" s="170"/>
      <c r="G11" s="19"/>
      <c r="H11" s="19"/>
    </row>
    <row r="12" spans="1:10" x14ac:dyDescent="0.2">
      <c r="A12" s="21" t="s">
        <v>30</v>
      </c>
      <c r="B12" s="142">
        <v>2</v>
      </c>
      <c r="C12" s="143">
        <v>3</v>
      </c>
      <c r="D12" s="39"/>
      <c r="E12" s="39"/>
      <c r="F12" s="39"/>
      <c r="G12" s="19"/>
      <c r="H12" s="19"/>
    </row>
    <row r="13" spans="1:10" ht="15" x14ac:dyDescent="0.25">
      <c r="A13" s="110" t="s">
        <v>94</v>
      </c>
      <c r="B13" s="101" t="s">
        <v>106</v>
      </c>
      <c r="C13" s="107">
        <f>C14+C15</f>
        <v>44300</v>
      </c>
      <c r="D13" s="117"/>
      <c r="E13" s="46"/>
      <c r="F13" s="46"/>
      <c r="G13" s="19"/>
      <c r="H13" s="19"/>
      <c r="J13" s="117"/>
    </row>
    <row r="14" spans="1:10" ht="15" x14ac:dyDescent="0.25">
      <c r="A14" s="110" t="s">
        <v>10</v>
      </c>
      <c r="B14" s="101" t="s">
        <v>88</v>
      </c>
      <c r="C14" s="107">
        <v>25800</v>
      </c>
      <c r="D14" s="117"/>
      <c r="E14" s="41"/>
      <c r="F14" s="41"/>
      <c r="G14" s="19"/>
      <c r="H14" s="19"/>
      <c r="I14" s="145"/>
      <c r="J14" s="117"/>
    </row>
    <row r="15" spans="1:10" ht="15" x14ac:dyDescent="0.25">
      <c r="A15" s="110" t="s">
        <v>140</v>
      </c>
      <c r="B15" s="101" t="s">
        <v>89</v>
      </c>
      <c r="C15" s="107">
        <v>18500</v>
      </c>
      <c r="D15" s="117"/>
      <c r="E15" s="46"/>
      <c r="F15" s="46"/>
      <c r="G15" s="121"/>
      <c r="H15" s="121"/>
      <c r="J15" s="117"/>
    </row>
    <row r="16" spans="1:10" ht="30" x14ac:dyDescent="0.25">
      <c r="A16" s="111" t="s">
        <v>95</v>
      </c>
      <c r="B16" s="26" t="s">
        <v>122</v>
      </c>
      <c r="C16" s="107">
        <v>-149600</v>
      </c>
      <c r="D16" s="46"/>
      <c r="E16" s="46"/>
      <c r="F16" s="46"/>
      <c r="G16" s="120"/>
      <c r="H16" s="139"/>
      <c r="I16" s="120"/>
    </row>
    <row r="17" spans="1:8" ht="15" x14ac:dyDescent="0.25">
      <c r="A17" s="111" t="s">
        <v>96</v>
      </c>
      <c r="B17" s="26" t="s">
        <v>90</v>
      </c>
      <c r="C17" s="107">
        <v>66000</v>
      </c>
      <c r="D17" s="46"/>
      <c r="E17" s="46"/>
      <c r="F17" s="46"/>
      <c r="G17" s="19"/>
      <c r="H17" s="19"/>
    </row>
    <row r="18" spans="1:8" ht="15" customHeight="1" x14ac:dyDescent="0.25">
      <c r="A18" s="111" t="s">
        <v>97</v>
      </c>
      <c r="B18" s="26" t="s">
        <v>121</v>
      </c>
      <c r="C18" s="107">
        <v>-1662700</v>
      </c>
      <c r="D18" s="46"/>
      <c r="E18" s="46"/>
      <c r="F18" s="46"/>
      <c r="G18" s="19"/>
      <c r="H18" s="19"/>
    </row>
    <row r="19" spans="1:8" ht="13.9" customHeight="1" x14ac:dyDescent="0.25">
      <c r="A19" s="111" t="s">
        <v>98</v>
      </c>
      <c r="B19" s="26" t="s">
        <v>123</v>
      </c>
      <c r="C19" s="107">
        <v>47320</v>
      </c>
      <c r="D19" s="46"/>
      <c r="E19" s="46"/>
      <c r="F19" s="46"/>
      <c r="G19" s="19"/>
      <c r="H19" s="19"/>
    </row>
    <row r="20" spans="1:8" ht="15.75" x14ac:dyDescent="0.25">
      <c r="A20" s="112"/>
      <c r="B20" s="113" t="s">
        <v>51</v>
      </c>
      <c r="C20" s="167">
        <f>C13+C16+C17+C18+C19</f>
        <v>-1654680</v>
      </c>
      <c r="D20" s="41"/>
      <c r="E20" s="41"/>
      <c r="F20" s="41"/>
      <c r="G20" s="19"/>
      <c r="H20" s="19"/>
    </row>
    <row r="21" spans="1:8" ht="15" x14ac:dyDescent="0.25">
      <c r="A21" s="78"/>
      <c r="B21" s="79"/>
      <c r="C21" s="80"/>
      <c r="D21" s="51"/>
      <c r="E21" s="46"/>
      <c r="F21" s="46"/>
      <c r="G21" s="19"/>
      <c r="H21" s="19"/>
    </row>
    <row r="22" spans="1:8" x14ac:dyDescent="0.2">
      <c r="B22" s="81"/>
      <c r="D22" s="41"/>
      <c r="E22" s="41"/>
      <c r="F22" s="41"/>
      <c r="G22" s="19"/>
      <c r="H22" s="19"/>
    </row>
    <row r="23" spans="1:8" ht="15" x14ac:dyDescent="0.25">
      <c r="A23" s="42"/>
      <c r="B23" s="49"/>
      <c r="C23" s="46"/>
      <c r="D23" s="46"/>
      <c r="E23" s="46"/>
      <c r="F23" s="46"/>
      <c r="G23" s="19"/>
      <c r="H23" s="19"/>
    </row>
    <row r="24" spans="1:8" ht="15" x14ac:dyDescent="0.25">
      <c r="A24" s="42"/>
      <c r="B24" s="49"/>
      <c r="C24" s="46"/>
      <c r="D24" s="46"/>
      <c r="E24" s="46"/>
      <c r="F24" s="46"/>
      <c r="G24" s="19"/>
      <c r="H24" s="19"/>
    </row>
    <row r="25" spans="1:8" ht="15" x14ac:dyDescent="0.25">
      <c r="A25" s="42"/>
      <c r="B25" s="49"/>
      <c r="C25" s="46"/>
      <c r="D25" s="41"/>
      <c r="E25" s="41"/>
      <c r="F25" s="41"/>
      <c r="G25" s="19"/>
      <c r="H25" s="19"/>
    </row>
    <row r="26" spans="1:8" ht="14.25" x14ac:dyDescent="0.2">
      <c r="A26" s="42"/>
      <c r="B26" s="50"/>
      <c r="C26" s="41"/>
      <c r="D26" s="46"/>
      <c r="E26" s="46"/>
      <c r="F26" s="46"/>
      <c r="G26" s="19"/>
      <c r="H26" s="19"/>
    </row>
    <row r="27" spans="1:8" ht="15" x14ac:dyDescent="0.25">
      <c r="A27" s="42"/>
      <c r="B27" s="47"/>
      <c r="C27" s="46"/>
      <c r="D27" s="41"/>
      <c r="E27" s="41"/>
      <c r="F27" s="41"/>
      <c r="G27" s="54"/>
      <c r="H27" s="19"/>
    </row>
    <row r="28" spans="1:8" ht="14.25" x14ac:dyDescent="0.2">
      <c r="A28" s="42"/>
      <c r="B28" s="52"/>
      <c r="C28" s="41"/>
      <c r="D28" s="46"/>
      <c r="E28" s="46"/>
      <c r="F28" s="46"/>
      <c r="G28" s="19"/>
      <c r="H28" s="19"/>
    </row>
    <row r="29" spans="1:8" ht="15" x14ac:dyDescent="0.25">
      <c r="A29" s="42"/>
      <c r="B29" s="49"/>
      <c r="C29" s="46"/>
      <c r="D29" s="41"/>
      <c r="E29" s="41"/>
      <c r="F29" s="41"/>
      <c r="G29" s="19"/>
      <c r="H29" s="19"/>
    </row>
    <row r="30" spans="1:8" ht="15.75" x14ac:dyDescent="0.2">
      <c r="A30" s="42"/>
      <c r="B30" s="45"/>
      <c r="C30" s="46"/>
      <c r="D30" s="46"/>
      <c r="E30" s="46"/>
      <c r="F30" s="41"/>
      <c r="G30" s="19"/>
      <c r="H30" s="55"/>
    </row>
    <row r="31" spans="1:8" ht="14.25" x14ac:dyDescent="0.2">
      <c r="A31" s="42"/>
      <c r="B31" s="53"/>
      <c r="C31" s="41"/>
      <c r="D31" s="57"/>
      <c r="E31" s="46"/>
      <c r="F31" s="41"/>
      <c r="G31" s="55"/>
      <c r="H31" s="19"/>
    </row>
    <row r="32" spans="1:8" ht="15" x14ac:dyDescent="0.25">
      <c r="A32" s="42"/>
      <c r="B32" s="47"/>
      <c r="C32" s="46"/>
      <c r="D32" s="41"/>
      <c r="E32" s="41"/>
      <c r="F32" s="41"/>
      <c r="G32" s="19"/>
      <c r="H32" s="19"/>
    </row>
    <row r="33" spans="1:8" ht="14.25" x14ac:dyDescent="0.2">
      <c r="A33" s="42"/>
      <c r="B33" s="43"/>
      <c r="C33" s="41"/>
      <c r="D33" s="46"/>
      <c r="E33" s="46"/>
      <c r="F33" s="46"/>
      <c r="G33" s="19"/>
      <c r="H33" s="19"/>
    </row>
    <row r="34" spans="1:8" ht="15" x14ac:dyDescent="0.25">
      <c r="A34" s="42"/>
      <c r="B34" s="49"/>
      <c r="C34" s="46"/>
      <c r="D34" s="41"/>
      <c r="E34" s="41"/>
      <c r="F34" s="41"/>
      <c r="G34" s="19"/>
      <c r="H34" s="19"/>
    </row>
    <row r="35" spans="1:8" ht="14.25" x14ac:dyDescent="0.2">
      <c r="A35" s="42"/>
      <c r="B35" s="43"/>
      <c r="C35" s="41"/>
      <c r="D35" s="46"/>
      <c r="E35" s="46"/>
      <c r="F35" s="46"/>
      <c r="G35" s="19"/>
      <c r="H35" s="19"/>
    </row>
    <row r="36" spans="1:8" ht="15" x14ac:dyDescent="0.25">
      <c r="A36" s="42"/>
      <c r="B36" s="47"/>
      <c r="C36" s="46"/>
      <c r="D36" s="46"/>
      <c r="E36" s="46"/>
      <c r="F36" s="41"/>
      <c r="G36" s="19"/>
      <c r="H36" s="19"/>
    </row>
    <row r="37" spans="1:8" ht="15" x14ac:dyDescent="0.2">
      <c r="A37" s="42"/>
      <c r="B37" s="56"/>
      <c r="C37" s="57"/>
      <c r="D37" s="46"/>
      <c r="E37" s="46"/>
      <c r="F37" s="41"/>
      <c r="G37" s="19"/>
      <c r="H37" s="19"/>
    </row>
    <row r="38" spans="1:8" ht="14.25" x14ac:dyDescent="0.2">
      <c r="A38" s="42"/>
      <c r="B38" s="58"/>
      <c r="C38" s="41"/>
      <c r="D38" s="46"/>
      <c r="E38" s="46"/>
      <c r="F38" s="46"/>
      <c r="G38" s="19"/>
      <c r="H38" s="19"/>
    </row>
    <row r="39" spans="1:8" ht="14.45" customHeight="1" x14ac:dyDescent="0.25">
      <c r="A39" s="42"/>
      <c r="B39" s="47"/>
      <c r="C39" s="46"/>
      <c r="D39" s="46"/>
      <c r="E39" s="46"/>
      <c r="F39" s="46"/>
      <c r="G39" s="19"/>
      <c r="H39" s="19"/>
    </row>
    <row r="40" spans="1:8" ht="15.75" x14ac:dyDescent="0.25">
      <c r="A40" s="42"/>
      <c r="B40" s="59"/>
      <c r="C40" s="41"/>
      <c r="D40" s="46"/>
      <c r="E40" s="46"/>
      <c r="F40" s="46"/>
      <c r="G40" s="19"/>
      <c r="H40" s="19"/>
    </row>
    <row r="41" spans="1:8" ht="15.75" x14ac:dyDescent="0.25">
      <c r="A41" s="42"/>
      <c r="B41" s="60"/>
      <c r="C41" s="46"/>
      <c r="D41" s="46"/>
      <c r="E41" s="46"/>
      <c r="F41" s="46"/>
      <c r="G41" s="19"/>
      <c r="H41" s="19"/>
    </row>
    <row r="42" spans="1:8" ht="15.75" x14ac:dyDescent="0.2">
      <c r="A42" s="44"/>
      <c r="B42" s="45"/>
      <c r="C42" s="46"/>
      <c r="D42" s="46"/>
      <c r="E42" s="46"/>
      <c r="F42" s="46"/>
      <c r="G42" s="19"/>
      <c r="H42" s="19"/>
    </row>
    <row r="43" spans="1:8" ht="15.75" x14ac:dyDescent="0.2">
      <c r="A43" s="44"/>
      <c r="B43" s="45"/>
      <c r="C43" s="46"/>
      <c r="D43" s="46"/>
      <c r="E43" s="46"/>
      <c r="F43" s="46"/>
      <c r="G43" s="19"/>
      <c r="H43" s="62"/>
    </row>
    <row r="44" spans="1:8" ht="15" customHeight="1" x14ac:dyDescent="0.25">
      <c r="A44" s="44"/>
      <c r="B44" s="61"/>
      <c r="C44" s="46"/>
      <c r="D44" s="46"/>
      <c r="E44" s="46"/>
      <c r="F44" s="46"/>
      <c r="G44" s="19"/>
      <c r="H44" s="63"/>
    </row>
    <row r="45" spans="1:8" ht="15" customHeight="1" x14ac:dyDescent="0.2">
      <c r="A45" s="44"/>
      <c r="B45" s="45"/>
      <c r="C45" s="46"/>
      <c r="D45" s="46"/>
      <c r="E45" s="46"/>
      <c r="F45" s="46"/>
      <c r="G45" s="19"/>
      <c r="H45" s="19"/>
    </row>
    <row r="46" spans="1:8" ht="18" customHeight="1" x14ac:dyDescent="0.25">
      <c r="A46" s="44"/>
      <c r="B46" s="61"/>
      <c r="C46" s="46"/>
      <c r="D46" s="46"/>
      <c r="E46" s="46"/>
      <c r="F46" s="51"/>
      <c r="G46" s="19"/>
      <c r="H46" s="19"/>
    </row>
    <row r="47" spans="1:8" ht="15.75" x14ac:dyDescent="0.2">
      <c r="A47" s="44"/>
      <c r="B47" s="45"/>
      <c r="C47" s="46"/>
      <c r="D47" s="46"/>
      <c r="E47" s="46"/>
      <c r="F47" s="46"/>
      <c r="G47" s="19"/>
      <c r="H47" s="19"/>
    </row>
    <row r="48" spans="1:8" ht="15.75" x14ac:dyDescent="0.25">
      <c r="A48" s="44"/>
      <c r="B48" s="61"/>
      <c r="C48" s="46"/>
      <c r="D48" s="46"/>
      <c r="E48" s="46"/>
      <c r="F48" s="46"/>
      <c r="G48" s="19"/>
      <c r="H48" s="63"/>
    </row>
    <row r="49" spans="1:8" ht="15.75" x14ac:dyDescent="0.2">
      <c r="A49" s="44"/>
      <c r="B49" s="45"/>
      <c r="C49" s="46"/>
      <c r="D49" s="46"/>
      <c r="E49" s="46"/>
      <c r="F49" s="46"/>
      <c r="G49" s="19"/>
      <c r="H49" s="65"/>
    </row>
    <row r="50" spans="1:8" ht="15.75" x14ac:dyDescent="0.25">
      <c r="A50" s="44"/>
      <c r="B50" s="61"/>
      <c r="C50" s="46"/>
      <c r="D50" s="46"/>
      <c r="E50" s="46"/>
      <c r="F50" s="46"/>
      <c r="G50" s="64"/>
      <c r="H50" s="63"/>
    </row>
    <row r="51" spans="1:8" ht="15.75" x14ac:dyDescent="0.2">
      <c r="A51" s="44"/>
      <c r="B51" s="45"/>
      <c r="C51" s="46"/>
      <c r="D51" s="46"/>
      <c r="E51" s="46"/>
      <c r="F51" s="46"/>
      <c r="G51" s="54"/>
      <c r="H51" s="66"/>
    </row>
    <row r="52" spans="1:8" ht="17.45" customHeight="1" x14ac:dyDescent="0.25">
      <c r="A52" s="44"/>
      <c r="B52" s="61"/>
      <c r="C52" s="46"/>
      <c r="D52" s="46"/>
      <c r="E52" s="46"/>
      <c r="F52" s="46"/>
      <c r="G52" s="54"/>
      <c r="H52" s="63"/>
    </row>
    <row r="53" spans="1:8" ht="14.45" customHeight="1" x14ac:dyDescent="0.2">
      <c r="A53" s="44"/>
      <c r="B53" s="45"/>
      <c r="C53" s="46"/>
      <c r="D53" s="46"/>
      <c r="E53" s="46"/>
      <c r="F53" s="46"/>
      <c r="G53" s="67"/>
      <c r="H53" s="62"/>
    </row>
    <row r="54" spans="1:8" ht="15.6" customHeight="1" x14ac:dyDescent="0.25">
      <c r="A54" s="44"/>
      <c r="B54" s="61"/>
      <c r="C54" s="46"/>
      <c r="D54" s="46"/>
      <c r="E54" s="46"/>
      <c r="F54" s="46"/>
      <c r="G54" s="64"/>
      <c r="H54" s="63"/>
    </row>
    <row r="55" spans="1:8" ht="15.75" x14ac:dyDescent="0.2">
      <c r="A55" s="44"/>
      <c r="B55" s="45"/>
      <c r="C55" s="46"/>
      <c r="D55" s="46"/>
      <c r="E55" s="46"/>
      <c r="F55" s="46"/>
      <c r="G55" s="64"/>
      <c r="H55" s="63"/>
    </row>
    <row r="56" spans="1:8" ht="16.149999999999999" customHeight="1" x14ac:dyDescent="0.25">
      <c r="A56" s="44"/>
      <c r="B56" s="61"/>
      <c r="C56" s="46"/>
      <c r="D56" s="46"/>
      <c r="E56" s="46"/>
      <c r="F56" s="46"/>
      <c r="G56" s="19"/>
      <c r="H56" s="62"/>
    </row>
    <row r="57" spans="1:8" ht="15.75" x14ac:dyDescent="0.2">
      <c r="A57" s="44"/>
      <c r="B57" s="45"/>
      <c r="C57" s="46"/>
      <c r="D57" s="46"/>
      <c r="E57" s="46"/>
      <c r="F57" s="46"/>
      <c r="G57" s="19"/>
      <c r="H57" s="63"/>
    </row>
    <row r="58" spans="1:8" ht="15.75" x14ac:dyDescent="0.25">
      <c r="A58" s="44"/>
      <c r="B58" s="61"/>
      <c r="C58" s="46"/>
      <c r="D58" s="46"/>
      <c r="E58" s="46"/>
      <c r="F58" s="46"/>
      <c r="G58" s="19"/>
      <c r="H58" s="63"/>
    </row>
    <row r="59" spans="1:8" ht="15.75" x14ac:dyDescent="0.2">
      <c r="A59" s="44"/>
      <c r="B59" s="45"/>
      <c r="C59" s="46"/>
      <c r="D59" s="46"/>
      <c r="E59" s="46"/>
      <c r="F59" s="46"/>
      <c r="G59" s="64"/>
      <c r="H59" s="63"/>
    </row>
    <row r="60" spans="1:8" ht="15.75" x14ac:dyDescent="0.25">
      <c r="A60" s="44"/>
      <c r="B60" s="61"/>
      <c r="C60" s="46"/>
      <c r="D60" s="46"/>
      <c r="E60" s="46"/>
      <c r="F60" s="46"/>
      <c r="G60" s="19"/>
      <c r="H60" s="19"/>
    </row>
    <row r="61" spans="1:8" ht="15.75" x14ac:dyDescent="0.2">
      <c r="A61" s="44"/>
      <c r="B61" s="45"/>
      <c r="C61" s="46"/>
      <c r="D61" s="46"/>
      <c r="E61" s="46"/>
      <c r="F61" s="46"/>
      <c r="G61" s="19"/>
      <c r="H61" s="63"/>
    </row>
    <row r="62" spans="1:8" ht="15.75" x14ac:dyDescent="0.25">
      <c r="A62" s="44"/>
      <c r="B62" s="61"/>
      <c r="C62" s="46"/>
      <c r="D62" s="46"/>
      <c r="E62" s="46"/>
      <c r="F62" s="46"/>
      <c r="G62" s="19"/>
      <c r="H62" s="63"/>
    </row>
    <row r="63" spans="1:8" ht="15.75" x14ac:dyDescent="0.2">
      <c r="A63" s="44"/>
      <c r="B63" s="45"/>
      <c r="C63" s="46"/>
      <c r="D63" s="46"/>
      <c r="E63" s="46"/>
      <c r="F63" s="46"/>
      <c r="G63" s="38"/>
      <c r="H63" s="19"/>
    </row>
    <row r="64" spans="1:8" ht="15.75" x14ac:dyDescent="0.25">
      <c r="A64" s="44"/>
      <c r="B64" s="61"/>
      <c r="C64" s="46"/>
      <c r="D64" s="46"/>
      <c r="E64" s="46"/>
      <c r="F64" s="46"/>
      <c r="G64" s="19"/>
      <c r="H64" s="19"/>
    </row>
    <row r="65" spans="1:8" ht="15.75" x14ac:dyDescent="0.2">
      <c r="A65" s="44"/>
      <c r="B65" s="45"/>
      <c r="C65" s="46"/>
      <c r="D65" s="46"/>
      <c r="E65" s="46"/>
      <c r="F65" s="46"/>
      <c r="G65" s="19"/>
      <c r="H65" s="19"/>
    </row>
    <row r="66" spans="1:8" ht="15.75" x14ac:dyDescent="0.25">
      <c r="A66" s="44"/>
      <c r="B66" s="61"/>
      <c r="C66" s="46"/>
      <c r="D66" s="46"/>
      <c r="E66" s="46"/>
      <c r="F66" s="46"/>
      <c r="G66" s="19"/>
      <c r="H66" s="19"/>
    </row>
    <row r="67" spans="1:8" ht="15.75" x14ac:dyDescent="0.2">
      <c r="A67" s="44"/>
      <c r="B67" s="45"/>
      <c r="C67" s="46"/>
      <c r="D67" s="46"/>
      <c r="E67" s="46"/>
      <c r="F67" s="46"/>
      <c r="G67" s="19"/>
      <c r="H67" s="19"/>
    </row>
    <row r="68" spans="1:8" ht="15.75" x14ac:dyDescent="0.25">
      <c r="A68" s="44"/>
      <c r="B68" s="61"/>
      <c r="C68" s="46"/>
      <c r="D68" s="46"/>
      <c r="E68" s="46"/>
      <c r="F68" s="46"/>
      <c r="G68" s="19"/>
      <c r="H68" s="19"/>
    </row>
    <row r="69" spans="1:8" ht="15.75" x14ac:dyDescent="0.2">
      <c r="A69" s="44"/>
      <c r="B69" s="45"/>
      <c r="C69" s="46"/>
      <c r="D69" s="46"/>
      <c r="E69" s="46"/>
      <c r="F69" s="46"/>
      <c r="G69" s="19"/>
      <c r="H69" s="19"/>
    </row>
    <row r="70" spans="1:8" ht="15.75" x14ac:dyDescent="0.25">
      <c r="A70" s="44"/>
      <c r="B70" s="68"/>
      <c r="C70" s="46"/>
      <c r="D70" s="46"/>
      <c r="E70" s="46"/>
      <c r="F70" s="46"/>
      <c r="G70" s="19"/>
      <c r="H70" s="19"/>
    </row>
    <row r="71" spans="1:8" ht="15.75" x14ac:dyDescent="0.25">
      <c r="A71" s="44"/>
      <c r="B71" s="68"/>
      <c r="C71" s="46"/>
      <c r="D71" s="46"/>
      <c r="E71" s="46"/>
      <c r="F71" s="46"/>
      <c r="G71" s="19"/>
      <c r="H71" s="19"/>
    </row>
    <row r="72" spans="1:8" ht="15.75" x14ac:dyDescent="0.25">
      <c r="A72" s="44"/>
      <c r="B72" s="68"/>
      <c r="C72" s="46"/>
      <c r="D72" s="46"/>
      <c r="E72" s="46"/>
      <c r="F72" s="46"/>
      <c r="G72" s="19"/>
      <c r="H72" s="19"/>
    </row>
    <row r="73" spans="1:8" ht="15.75" x14ac:dyDescent="0.2">
      <c r="A73" s="44"/>
      <c r="B73" s="45"/>
      <c r="C73" s="46"/>
      <c r="D73" s="46"/>
      <c r="E73" s="46"/>
      <c r="F73" s="46"/>
      <c r="G73" s="19"/>
      <c r="H73" s="19"/>
    </row>
    <row r="74" spans="1:8" ht="15.75" x14ac:dyDescent="0.25">
      <c r="A74" s="44"/>
      <c r="B74" s="68"/>
      <c r="C74" s="46"/>
      <c r="D74" s="46"/>
      <c r="E74" s="46"/>
      <c r="F74" s="46"/>
      <c r="G74" s="19"/>
      <c r="H74" s="19"/>
    </row>
    <row r="75" spans="1:8" ht="15.75" x14ac:dyDescent="0.25">
      <c r="A75" s="44"/>
      <c r="B75" s="68"/>
      <c r="C75" s="46"/>
      <c r="D75" s="46"/>
      <c r="E75" s="46"/>
      <c r="F75" s="46"/>
      <c r="G75" s="19"/>
      <c r="H75" s="19"/>
    </row>
    <row r="76" spans="1:8" ht="15.75" x14ac:dyDescent="0.2">
      <c r="A76" s="44"/>
      <c r="B76" s="45"/>
      <c r="C76" s="46"/>
      <c r="D76" s="46"/>
      <c r="E76" s="46"/>
      <c r="F76" s="46"/>
      <c r="G76" s="19"/>
      <c r="H76" s="19"/>
    </row>
    <row r="77" spans="1:8" ht="15.75" x14ac:dyDescent="0.25">
      <c r="A77" s="44"/>
      <c r="B77" s="68"/>
      <c r="C77" s="46"/>
      <c r="D77" s="46"/>
      <c r="E77" s="46"/>
      <c r="F77" s="46"/>
      <c r="G77" s="19"/>
      <c r="H77" s="19"/>
    </row>
    <row r="78" spans="1:8" ht="15.75" x14ac:dyDescent="0.2">
      <c r="A78" s="44"/>
      <c r="B78" s="45"/>
      <c r="C78" s="46"/>
      <c r="D78" s="46"/>
      <c r="E78" s="46"/>
      <c r="F78" s="46"/>
      <c r="G78" s="19"/>
      <c r="H78" s="19"/>
    </row>
    <row r="79" spans="1:8" ht="15.75" x14ac:dyDescent="0.25">
      <c r="A79" s="44"/>
      <c r="B79" s="60"/>
      <c r="C79" s="46"/>
      <c r="D79" s="46"/>
      <c r="E79" s="46"/>
      <c r="F79" s="46"/>
      <c r="G79" s="19"/>
      <c r="H79" s="19"/>
    </row>
    <row r="80" spans="1:8" ht="15.75" x14ac:dyDescent="0.2">
      <c r="A80" s="44"/>
      <c r="B80" s="45"/>
      <c r="C80" s="46"/>
      <c r="D80" s="46"/>
      <c r="E80" s="46"/>
      <c r="F80" s="46"/>
      <c r="G80" s="19"/>
      <c r="H80" s="19"/>
    </row>
    <row r="81" spans="1:9" ht="15.75" x14ac:dyDescent="0.25">
      <c r="A81" s="44"/>
      <c r="B81" s="68"/>
      <c r="C81" s="46"/>
      <c r="D81" s="46"/>
      <c r="E81" s="46"/>
      <c r="F81" s="46"/>
      <c r="G81" s="19"/>
      <c r="H81" s="19"/>
    </row>
    <row r="82" spans="1:9" ht="15.75" x14ac:dyDescent="0.25">
      <c r="A82" s="44"/>
      <c r="B82" s="68"/>
      <c r="C82" s="46"/>
      <c r="D82" s="41"/>
      <c r="E82" s="41"/>
      <c r="F82" s="41"/>
      <c r="G82" s="19"/>
      <c r="H82" s="19"/>
    </row>
    <row r="83" spans="1:9" ht="15" customHeight="1" x14ac:dyDescent="0.25">
      <c r="A83" s="44"/>
      <c r="B83" s="61"/>
      <c r="C83" s="46"/>
      <c r="D83" s="41"/>
      <c r="E83" s="41"/>
      <c r="F83" s="41"/>
      <c r="G83" s="19"/>
      <c r="H83" s="19"/>
    </row>
    <row r="84" spans="1:9" ht="15" customHeight="1" x14ac:dyDescent="0.25">
      <c r="A84" s="44"/>
      <c r="B84" s="61"/>
      <c r="C84" s="46"/>
      <c r="D84" s="46"/>
      <c r="E84" s="46"/>
      <c r="F84" s="46"/>
      <c r="G84" s="19"/>
      <c r="H84" s="19"/>
    </row>
    <row r="85" spans="1:9" ht="13.9" customHeight="1" x14ac:dyDescent="0.2">
      <c r="A85" s="44"/>
      <c r="B85" s="45"/>
      <c r="C85" s="46"/>
      <c r="D85" s="46"/>
      <c r="E85" s="46"/>
      <c r="F85" s="46"/>
      <c r="G85" s="19"/>
      <c r="H85" s="19"/>
    </row>
    <row r="86" spans="1:9" ht="13.15" customHeight="1" x14ac:dyDescent="0.2">
      <c r="A86" s="44"/>
      <c r="B86" s="45"/>
      <c r="C86" s="46"/>
      <c r="D86" s="41"/>
      <c r="E86" s="41"/>
      <c r="F86" s="41"/>
      <c r="G86" s="19"/>
      <c r="H86" s="19"/>
    </row>
    <row r="87" spans="1:9" ht="15.6" customHeight="1" x14ac:dyDescent="0.2">
      <c r="A87" s="44"/>
      <c r="B87" s="45"/>
      <c r="C87" s="46"/>
      <c r="D87" s="41"/>
      <c r="E87" s="41"/>
      <c r="F87" s="41"/>
      <c r="G87" s="19"/>
      <c r="H87" s="19"/>
    </row>
    <row r="88" spans="1:9" ht="14.45" customHeight="1" x14ac:dyDescent="0.25">
      <c r="A88" s="44"/>
      <c r="B88" s="69"/>
      <c r="C88" s="41"/>
      <c r="D88" s="46"/>
      <c r="E88" s="46"/>
      <c r="F88" s="46"/>
      <c r="G88" s="19"/>
      <c r="H88" s="19"/>
    </row>
    <row r="89" spans="1:9" ht="16.149999999999999" customHeight="1" x14ac:dyDescent="0.2">
      <c r="A89" s="44"/>
      <c r="B89" s="53"/>
      <c r="C89" s="41"/>
      <c r="D89" s="41"/>
      <c r="E89" s="41"/>
      <c r="F89" s="41"/>
      <c r="G89" s="19"/>
      <c r="H89" s="19"/>
      <c r="I89" s="13"/>
    </row>
    <row r="90" spans="1:9" ht="13.5" customHeight="1" x14ac:dyDescent="0.25">
      <c r="A90" s="42"/>
      <c r="B90" s="60"/>
      <c r="C90" s="46"/>
      <c r="D90" s="41"/>
      <c r="E90" s="41"/>
      <c r="F90" s="41"/>
      <c r="G90" s="19"/>
      <c r="H90" s="19"/>
    </row>
    <row r="91" spans="1:9" ht="13.9" customHeight="1" x14ac:dyDescent="0.2">
      <c r="A91" s="44"/>
      <c r="B91" s="45"/>
      <c r="C91" s="46"/>
      <c r="D91" s="46"/>
      <c r="E91" s="46"/>
      <c r="F91" s="46"/>
      <c r="G91" s="19"/>
      <c r="H91" s="19"/>
    </row>
    <row r="92" spans="1:9" ht="13.9" customHeight="1" x14ac:dyDescent="0.2">
      <c r="A92" s="44"/>
      <c r="B92" s="40"/>
      <c r="C92" s="41"/>
      <c r="D92" s="46"/>
      <c r="E92" s="46"/>
      <c r="F92" s="46"/>
      <c r="G92" s="19"/>
      <c r="H92" s="19"/>
    </row>
    <row r="93" spans="1:9" ht="15" customHeight="1" x14ac:dyDescent="0.2">
      <c r="A93" s="42"/>
      <c r="B93" s="53"/>
      <c r="C93" s="41"/>
      <c r="D93" s="41"/>
      <c r="E93" s="41"/>
      <c r="F93" s="41"/>
      <c r="G93" s="19"/>
      <c r="H93" s="19"/>
    </row>
    <row r="94" spans="1:9" ht="15.6" customHeight="1" x14ac:dyDescent="0.25">
      <c r="A94" s="44"/>
      <c r="B94" s="60"/>
      <c r="C94" s="46"/>
      <c r="D94" s="41"/>
      <c r="E94" s="41"/>
      <c r="F94" s="41"/>
      <c r="G94" s="19"/>
      <c r="H94" s="19"/>
    </row>
    <row r="95" spans="1:9" ht="15.75" x14ac:dyDescent="0.2">
      <c r="A95" s="42"/>
      <c r="B95" s="40"/>
      <c r="C95" s="41"/>
      <c r="D95" s="46"/>
      <c r="E95" s="46"/>
      <c r="F95" s="46"/>
      <c r="G95" s="19"/>
      <c r="H95" s="19"/>
    </row>
    <row r="96" spans="1:9" ht="14.25" x14ac:dyDescent="0.2">
      <c r="A96" s="70"/>
      <c r="B96" s="53"/>
      <c r="C96" s="41"/>
      <c r="D96" s="46"/>
      <c r="E96" s="46"/>
      <c r="F96" s="46"/>
      <c r="G96" s="19"/>
      <c r="H96" s="19"/>
    </row>
    <row r="97" spans="1:8" ht="14.45" customHeight="1" x14ac:dyDescent="0.25">
      <c r="A97" s="70"/>
      <c r="B97" s="60"/>
      <c r="C97" s="46"/>
      <c r="D97" s="41"/>
      <c r="E97" s="41"/>
      <c r="F97" s="41"/>
      <c r="G97" s="19"/>
      <c r="H97" s="19"/>
    </row>
    <row r="98" spans="1:8" ht="15.75" x14ac:dyDescent="0.2">
      <c r="A98" s="71"/>
      <c r="B98" s="45"/>
      <c r="C98" s="46"/>
      <c r="D98" s="41"/>
      <c r="E98" s="41"/>
      <c r="F98" s="41"/>
      <c r="G98" s="19"/>
      <c r="H98" s="19"/>
    </row>
    <row r="99" spans="1:8" ht="15.75" x14ac:dyDescent="0.2">
      <c r="A99" s="70"/>
      <c r="B99" s="40"/>
      <c r="C99" s="41"/>
      <c r="D99" s="46"/>
      <c r="E99" s="46"/>
      <c r="F99" s="46"/>
      <c r="G99" s="19"/>
      <c r="H99" s="19"/>
    </row>
    <row r="100" spans="1:8" ht="14.25" x14ac:dyDescent="0.2">
      <c r="A100" s="72"/>
      <c r="B100" s="53"/>
      <c r="C100" s="41"/>
      <c r="D100" s="46"/>
      <c r="E100" s="46"/>
      <c r="F100" s="46"/>
      <c r="G100" s="19"/>
      <c r="H100" s="19"/>
    </row>
    <row r="101" spans="1:8" ht="15.75" x14ac:dyDescent="0.25">
      <c r="A101" s="70"/>
      <c r="B101" s="60"/>
      <c r="C101" s="46"/>
      <c r="D101" s="41"/>
      <c r="E101" s="41"/>
      <c r="F101" s="41"/>
      <c r="G101" s="19"/>
      <c r="H101" s="19"/>
    </row>
    <row r="102" spans="1:8" ht="15.75" x14ac:dyDescent="0.25">
      <c r="A102" s="70"/>
      <c r="B102" s="60"/>
      <c r="C102" s="46"/>
      <c r="D102" s="41"/>
      <c r="E102" s="41"/>
      <c r="F102" s="41"/>
      <c r="G102" s="19"/>
      <c r="H102" s="19"/>
    </row>
    <row r="103" spans="1:8" ht="15.75" x14ac:dyDescent="0.25">
      <c r="A103" s="48"/>
      <c r="B103" s="59"/>
      <c r="C103" s="41"/>
      <c r="D103" s="46"/>
      <c r="E103" s="46"/>
      <c r="F103" s="46"/>
      <c r="G103" s="19"/>
      <c r="H103" s="19"/>
    </row>
    <row r="104" spans="1:8" ht="14.25" x14ac:dyDescent="0.2">
      <c r="A104" s="42"/>
      <c r="B104" s="53"/>
      <c r="C104" s="41"/>
      <c r="D104" s="77"/>
      <c r="E104" s="34"/>
      <c r="F104" s="34"/>
      <c r="G104" s="19"/>
      <c r="H104" s="19"/>
    </row>
    <row r="105" spans="1:8" ht="15.75" x14ac:dyDescent="0.25">
      <c r="A105" s="44"/>
      <c r="B105" s="60"/>
      <c r="C105" s="46"/>
      <c r="D105" s="35"/>
      <c r="E105" s="35"/>
      <c r="F105" s="35"/>
      <c r="G105" s="19"/>
      <c r="H105" s="19"/>
    </row>
    <row r="106" spans="1:8" ht="15.75" x14ac:dyDescent="0.2">
      <c r="A106" s="44"/>
      <c r="B106" s="45"/>
      <c r="C106" s="46"/>
      <c r="D106" s="35"/>
      <c r="E106" s="35"/>
      <c r="F106" s="35"/>
      <c r="G106" s="19"/>
      <c r="H106" s="19"/>
    </row>
    <row r="107" spans="1:8" ht="15.75" x14ac:dyDescent="0.25">
      <c r="A107" s="73"/>
      <c r="B107" s="40"/>
      <c r="C107" s="41"/>
      <c r="D107" s="35"/>
      <c r="E107" s="35"/>
      <c r="F107" s="35"/>
      <c r="G107" s="19"/>
      <c r="H107" s="19"/>
    </row>
    <row r="108" spans="1:8" ht="14.25" x14ac:dyDescent="0.2">
      <c r="A108" s="72"/>
      <c r="B108" s="74"/>
      <c r="C108" s="41"/>
      <c r="D108" s="19"/>
      <c r="E108" s="19"/>
      <c r="F108" s="19"/>
      <c r="G108" s="19"/>
      <c r="H108" s="54"/>
    </row>
    <row r="109" spans="1:8" ht="15.75" x14ac:dyDescent="0.25">
      <c r="A109" s="70"/>
      <c r="B109" s="60"/>
      <c r="C109" s="46"/>
      <c r="D109" s="19"/>
      <c r="E109" s="19"/>
      <c r="F109" s="19"/>
      <c r="G109" s="19"/>
      <c r="H109" s="19"/>
    </row>
    <row r="110" spans="1:8" ht="14.25" x14ac:dyDescent="0.2">
      <c r="A110" s="75"/>
      <c r="B110" s="76"/>
      <c r="C110" s="77"/>
      <c r="G110" s="54"/>
    </row>
    <row r="111" spans="1:8" ht="15" x14ac:dyDescent="0.2">
      <c r="A111" s="19"/>
      <c r="B111" s="33"/>
      <c r="C111" s="34"/>
    </row>
    <row r="112" spans="1:8" ht="15.75" x14ac:dyDescent="0.2">
      <c r="A112" s="19"/>
      <c r="B112" s="45"/>
      <c r="C112" s="36"/>
    </row>
    <row r="113" spans="1:3" ht="15.75" x14ac:dyDescent="0.25">
      <c r="A113" s="19"/>
      <c r="B113" s="37"/>
      <c r="C113" s="36"/>
    </row>
    <row r="114" spans="1:3" x14ac:dyDescent="0.2">
      <c r="A114" s="19"/>
      <c r="B114" s="19"/>
      <c r="C114" s="19"/>
    </row>
    <row r="115" spans="1:3" x14ac:dyDescent="0.2">
      <c r="A115" s="19"/>
      <c r="B115" s="19"/>
      <c r="C115" s="19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>
      <selection activeCell="B2" sqref="B2"/>
    </sheetView>
  </sheetViews>
  <sheetFormatPr defaultRowHeight="12.75" x14ac:dyDescent="0.2"/>
  <cols>
    <col min="1" max="1" width="6" customWidth="1"/>
    <col min="2" max="2" width="50.28515625" customWidth="1"/>
    <col min="3" max="3" width="9.5703125" customWidth="1"/>
    <col min="4" max="4" width="10" customWidth="1"/>
    <col min="5" max="5" width="8.85546875" customWidth="1"/>
    <col min="6" max="6" width="8.42578125" customWidth="1"/>
    <col min="8" max="8" width="7.7109375" customWidth="1"/>
    <col min="9" max="9" width="10.140625" bestFit="1" customWidth="1"/>
  </cols>
  <sheetData>
    <row r="1" spans="1:11" x14ac:dyDescent="0.2">
      <c r="B1" t="s">
        <v>3</v>
      </c>
    </row>
    <row r="2" spans="1:11" x14ac:dyDescent="0.2">
      <c r="B2" s="13" t="s">
        <v>181</v>
      </c>
    </row>
    <row r="3" spans="1:11" x14ac:dyDescent="0.2">
      <c r="B3" s="13" t="s">
        <v>176</v>
      </c>
    </row>
    <row r="5" spans="1:11" ht="15.75" x14ac:dyDescent="0.25">
      <c r="A5" s="171" t="s">
        <v>104</v>
      </c>
      <c r="B5" s="171"/>
      <c r="C5" s="171"/>
      <c r="D5" s="171"/>
      <c r="E5" s="171"/>
      <c r="F5" s="171"/>
    </row>
    <row r="6" spans="1:11" ht="15.75" x14ac:dyDescent="0.25">
      <c r="B6" s="14" t="s">
        <v>180</v>
      </c>
      <c r="C6" s="14"/>
      <c r="D6" s="15"/>
      <c r="E6" s="15"/>
    </row>
    <row r="7" spans="1:11" ht="15" x14ac:dyDescent="0.25">
      <c r="B7" s="6"/>
      <c r="C7" s="6"/>
      <c r="D7" s="6"/>
      <c r="E7" s="6"/>
      <c r="F7" s="1"/>
    </row>
    <row r="8" spans="1:11" x14ac:dyDescent="0.2">
      <c r="E8" s="5"/>
      <c r="F8" s="16" t="s">
        <v>20</v>
      </c>
    </row>
    <row r="9" spans="1:11" ht="12.75" customHeight="1" x14ac:dyDescent="0.2">
      <c r="A9" s="172" t="s">
        <v>5</v>
      </c>
      <c r="B9" s="172" t="s">
        <v>8</v>
      </c>
      <c r="C9" s="175" t="s">
        <v>0</v>
      </c>
      <c r="D9" s="2"/>
      <c r="E9" s="3" t="s">
        <v>1</v>
      </c>
      <c r="F9" s="4"/>
    </row>
    <row r="10" spans="1:11" ht="14.25" customHeight="1" x14ac:dyDescent="0.2">
      <c r="A10" s="173"/>
      <c r="B10" s="173"/>
      <c r="C10" s="176"/>
      <c r="D10" s="178" t="s">
        <v>6</v>
      </c>
      <c r="E10" s="179"/>
      <c r="F10" s="175" t="s">
        <v>4</v>
      </c>
    </row>
    <row r="11" spans="1:11" ht="12.75" customHeight="1" x14ac:dyDescent="0.2">
      <c r="A11" s="173"/>
      <c r="B11" s="173"/>
      <c r="C11" s="176"/>
      <c r="D11" s="175" t="s">
        <v>2</v>
      </c>
      <c r="E11" s="175" t="s">
        <v>7</v>
      </c>
      <c r="F11" s="176"/>
    </row>
    <row r="12" spans="1:11" x14ac:dyDescent="0.2">
      <c r="A12" s="173"/>
      <c r="B12" s="173"/>
      <c r="C12" s="176"/>
      <c r="D12" s="176"/>
      <c r="E12" s="176"/>
      <c r="F12" s="176"/>
    </row>
    <row r="13" spans="1:11" ht="10.15" customHeight="1" x14ac:dyDescent="0.2">
      <c r="A13" s="174"/>
      <c r="B13" s="174"/>
      <c r="C13" s="177"/>
      <c r="D13" s="177"/>
      <c r="E13" s="177"/>
      <c r="F13" s="177"/>
    </row>
    <row r="14" spans="1:11" ht="11.25" customHeight="1" x14ac:dyDescent="0.2">
      <c r="A14" s="11">
        <v>1</v>
      </c>
      <c r="B14" s="11">
        <v>2</v>
      </c>
      <c r="C14" s="11">
        <v>3</v>
      </c>
      <c r="D14" s="11">
        <v>4</v>
      </c>
      <c r="E14" s="11">
        <v>5</v>
      </c>
      <c r="F14" s="11">
        <v>6</v>
      </c>
    </row>
    <row r="15" spans="1:11" ht="15.75" x14ac:dyDescent="0.2">
      <c r="A15" s="22" t="s">
        <v>30</v>
      </c>
      <c r="B15" s="17" t="s">
        <v>35</v>
      </c>
      <c r="C15" s="88">
        <f t="shared" ref="C15:C72" si="0">D15+F15</f>
        <v>-1777680</v>
      </c>
      <c r="D15" s="88">
        <f>D16+D20+D24+D29+D31+D33+D35</f>
        <v>-1179021</v>
      </c>
      <c r="E15" s="88">
        <f>E16+E20+E24+E29+E31+E33+E35</f>
        <v>0</v>
      </c>
      <c r="F15" s="88">
        <f>F16+F20+F24+F29+F31+F33+F35</f>
        <v>-598659</v>
      </c>
      <c r="G15" s="148"/>
      <c r="H15" s="148"/>
      <c r="I15" s="148"/>
      <c r="J15" s="148"/>
      <c r="K15" s="148"/>
    </row>
    <row r="16" spans="1:11" ht="14.25" x14ac:dyDescent="0.2">
      <c r="A16" s="20" t="s">
        <v>10</v>
      </c>
      <c r="B16" s="8" t="s">
        <v>36</v>
      </c>
      <c r="C16" s="88">
        <f t="shared" si="0"/>
        <v>-46700</v>
      </c>
      <c r="D16" s="88">
        <f>D17+D18+D19</f>
        <v>-46700</v>
      </c>
      <c r="E16" s="88">
        <f>E17+E18+E19</f>
        <v>0</v>
      </c>
      <c r="F16" s="88">
        <f>F17+F18+F19</f>
        <v>0</v>
      </c>
      <c r="G16" s="148"/>
      <c r="H16" s="148"/>
      <c r="I16" s="148"/>
      <c r="J16" s="148"/>
      <c r="K16" s="148"/>
    </row>
    <row r="17" spans="1:11" ht="14.45" customHeight="1" x14ac:dyDescent="0.25">
      <c r="A17" s="10" t="s">
        <v>11</v>
      </c>
      <c r="B17" s="99" t="s">
        <v>147</v>
      </c>
      <c r="C17" s="89">
        <f t="shared" si="0"/>
        <v>1200</v>
      </c>
      <c r="D17" s="89">
        <v>1200</v>
      </c>
      <c r="E17" s="89"/>
      <c r="F17" s="88"/>
      <c r="G17" s="140"/>
      <c r="H17" s="140"/>
      <c r="I17" s="141"/>
      <c r="J17" s="148"/>
      <c r="K17" s="148"/>
    </row>
    <row r="18" spans="1:11" ht="15.6" customHeight="1" x14ac:dyDescent="0.25">
      <c r="A18" s="10" t="s">
        <v>115</v>
      </c>
      <c r="B18" s="99" t="s">
        <v>148</v>
      </c>
      <c r="C18" s="89">
        <f t="shared" si="0"/>
        <v>-20000</v>
      </c>
      <c r="D18" s="89">
        <v>-20000</v>
      </c>
      <c r="E18" s="89"/>
      <c r="F18" s="88"/>
      <c r="G18" s="140"/>
      <c r="H18" s="140"/>
      <c r="I18" s="141"/>
      <c r="J18" s="148"/>
      <c r="K18" s="148"/>
    </row>
    <row r="19" spans="1:11" ht="13.9" customHeight="1" x14ac:dyDescent="0.25">
      <c r="A19" s="10" t="s">
        <v>116</v>
      </c>
      <c r="B19" s="32" t="s">
        <v>12</v>
      </c>
      <c r="C19" s="163">
        <f t="shared" si="0"/>
        <v>-27900</v>
      </c>
      <c r="D19" s="163">
        <v>-27900</v>
      </c>
      <c r="E19" s="163"/>
      <c r="F19" s="163"/>
      <c r="G19" s="140"/>
      <c r="H19" s="140"/>
      <c r="I19" s="149"/>
      <c r="J19" s="148"/>
      <c r="K19" s="148"/>
    </row>
    <row r="20" spans="1:11" ht="28.5" x14ac:dyDescent="0.2">
      <c r="A20" s="20" t="s">
        <v>153</v>
      </c>
      <c r="B20" s="31" t="s">
        <v>46</v>
      </c>
      <c r="C20" s="88">
        <f t="shared" si="0"/>
        <v>-1818500</v>
      </c>
      <c r="D20" s="88">
        <f>D21+D23+D22</f>
        <v>-1183800</v>
      </c>
      <c r="E20" s="88">
        <f>E21+E23+E22</f>
        <v>0</v>
      </c>
      <c r="F20" s="88">
        <f>F21+F23+F22</f>
        <v>-634700</v>
      </c>
      <c r="G20" s="140"/>
      <c r="H20" s="140"/>
      <c r="I20" s="141"/>
      <c r="J20" s="148"/>
      <c r="K20" s="148"/>
    </row>
    <row r="21" spans="1:11" ht="15" x14ac:dyDescent="0.25">
      <c r="A21" s="10" t="s">
        <v>154</v>
      </c>
      <c r="B21" s="32" t="s">
        <v>12</v>
      </c>
      <c r="C21" s="89">
        <f t="shared" si="0"/>
        <v>-305800</v>
      </c>
      <c r="D21" s="89">
        <v>-73100</v>
      </c>
      <c r="E21" s="89"/>
      <c r="F21" s="89">
        <v>-232700</v>
      </c>
      <c r="G21" s="148"/>
      <c r="H21" s="148"/>
      <c r="I21" s="141"/>
      <c r="J21" s="148"/>
      <c r="K21" s="148"/>
    </row>
    <row r="22" spans="1:11" ht="15" x14ac:dyDescent="0.25">
      <c r="A22" s="10" t="s">
        <v>155</v>
      </c>
      <c r="B22" s="32" t="s">
        <v>167</v>
      </c>
      <c r="C22" s="89">
        <f t="shared" si="0"/>
        <v>150000</v>
      </c>
      <c r="D22" s="89">
        <v>150000</v>
      </c>
      <c r="E22" s="89"/>
      <c r="F22" s="89"/>
      <c r="G22" s="140"/>
      <c r="H22" s="148"/>
      <c r="I22" s="141"/>
      <c r="J22" s="148"/>
      <c r="K22" s="148"/>
    </row>
    <row r="23" spans="1:11" ht="30" x14ac:dyDescent="0.25">
      <c r="A23" s="10" t="s">
        <v>174</v>
      </c>
      <c r="B23" s="26" t="s">
        <v>120</v>
      </c>
      <c r="C23" s="89">
        <f t="shared" si="0"/>
        <v>-1662700</v>
      </c>
      <c r="D23" s="89">
        <v>-1260700</v>
      </c>
      <c r="E23" s="89"/>
      <c r="F23" s="89">
        <v>-402000</v>
      </c>
      <c r="G23" s="150"/>
      <c r="H23" s="148"/>
      <c r="I23" s="141"/>
      <c r="J23" s="148"/>
      <c r="K23" s="148"/>
    </row>
    <row r="24" spans="1:11" ht="14.25" x14ac:dyDescent="0.2">
      <c r="A24" s="20" t="s">
        <v>156</v>
      </c>
      <c r="B24" s="106" t="s">
        <v>149</v>
      </c>
      <c r="C24" s="88">
        <f t="shared" si="0"/>
        <v>106267</v>
      </c>
      <c r="D24" s="88">
        <f>D25+D26</f>
        <v>106267</v>
      </c>
      <c r="E24" s="88">
        <f>E25+E26</f>
        <v>0</v>
      </c>
      <c r="F24" s="88">
        <f>F25+F26</f>
        <v>0</v>
      </c>
      <c r="G24" s="140"/>
      <c r="H24" s="148"/>
      <c r="I24" s="151"/>
      <c r="J24" s="148"/>
      <c r="K24" s="148"/>
    </row>
    <row r="25" spans="1:11" ht="15" x14ac:dyDescent="0.25">
      <c r="A25" s="10" t="s">
        <v>157</v>
      </c>
      <c r="B25" s="32" t="s">
        <v>12</v>
      </c>
      <c r="C25" s="89">
        <f t="shared" si="0"/>
        <v>-60700</v>
      </c>
      <c r="D25" s="89">
        <v>-60700</v>
      </c>
      <c r="E25" s="89"/>
      <c r="F25" s="89"/>
      <c r="G25" s="140"/>
      <c r="H25" s="140"/>
      <c r="I25" s="148"/>
      <c r="J25" s="148"/>
      <c r="K25" s="148"/>
    </row>
    <row r="26" spans="1:11" ht="45" x14ac:dyDescent="0.25">
      <c r="A26" s="10" t="s">
        <v>158</v>
      </c>
      <c r="B26" s="26" t="s">
        <v>171</v>
      </c>
      <c r="C26" s="89">
        <f t="shared" si="0"/>
        <v>166967</v>
      </c>
      <c r="D26" s="89">
        <v>166967</v>
      </c>
      <c r="E26" s="89"/>
      <c r="F26" s="89"/>
      <c r="G26" s="148"/>
      <c r="H26" s="148"/>
      <c r="I26" s="151"/>
      <c r="J26" s="148"/>
      <c r="K26" s="148"/>
    </row>
    <row r="27" spans="1:11" ht="15" x14ac:dyDescent="0.25">
      <c r="A27" s="10"/>
      <c r="B27" s="100" t="s">
        <v>172</v>
      </c>
      <c r="C27" s="89">
        <f t="shared" si="0"/>
        <v>156000</v>
      </c>
      <c r="D27" s="89">
        <v>156000</v>
      </c>
      <c r="E27" s="89"/>
      <c r="F27" s="89"/>
      <c r="G27" s="148"/>
      <c r="H27" s="148"/>
      <c r="I27" s="151"/>
      <c r="J27" s="148"/>
      <c r="K27" s="148"/>
    </row>
    <row r="28" spans="1:11" ht="15" x14ac:dyDescent="0.25">
      <c r="A28" s="10"/>
      <c r="B28" s="100" t="s">
        <v>173</v>
      </c>
      <c r="C28" s="89">
        <f t="shared" si="0"/>
        <v>10967</v>
      </c>
      <c r="D28" s="89">
        <v>10967</v>
      </c>
      <c r="E28" s="89"/>
      <c r="F28" s="89"/>
      <c r="G28" s="148"/>
      <c r="H28" s="148"/>
      <c r="I28" s="151"/>
      <c r="J28" s="148"/>
      <c r="K28" s="148"/>
    </row>
    <row r="29" spans="1:11" ht="14.25" x14ac:dyDescent="0.2">
      <c r="A29" s="20" t="s">
        <v>159</v>
      </c>
      <c r="B29" s="8" t="s">
        <v>13</v>
      </c>
      <c r="C29" s="88">
        <f t="shared" si="0"/>
        <v>-66267</v>
      </c>
      <c r="D29" s="88">
        <f>D30</f>
        <v>-89267</v>
      </c>
      <c r="E29" s="88">
        <f>E30</f>
        <v>0</v>
      </c>
      <c r="F29" s="88">
        <f>F30</f>
        <v>23000</v>
      </c>
      <c r="G29" s="140"/>
      <c r="H29" s="148"/>
      <c r="I29" s="148"/>
      <c r="J29" s="148"/>
      <c r="K29" s="148"/>
    </row>
    <row r="30" spans="1:11" ht="15" x14ac:dyDescent="0.25">
      <c r="A30" s="10" t="s">
        <v>160</v>
      </c>
      <c r="B30" s="32" t="s">
        <v>12</v>
      </c>
      <c r="C30" s="89">
        <f t="shared" si="0"/>
        <v>-66267</v>
      </c>
      <c r="D30" s="89">
        <v>-89267</v>
      </c>
      <c r="E30" s="89"/>
      <c r="F30" s="89">
        <v>23000</v>
      </c>
      <c r="G30" s="152"/>
      <c r="H30" s="153"/>
      <c r="I30" s="141"/>
      <c r="J30" s="148"/>
      <c r="K30" s="148"/>
    </row>
    <row r="31" spans="1:11" ht="14.25" x14ac:dyDescent="0.2">
      <c r="A31" s="105" t="s">
        <v>161</v>
      </c>
      <c r="B31" s="7" t="s">
        <v>119</v>
      </c>
      <c r="C31" s="88">
        <f t="shared" si="0"/>
        <v>10200</v>
      </c>
      <c r="D31" s="88">
        <f>D32</f>
        <v>10200</v>
      </c>
      <c r="E31" s="88">
        <f>E32</f>
        <v>0</v>
      </c>
      <c r="F31" s="88">
        <f>F32</f>
        <v>0</v>
      </c>
      <c r="G31" s="154"/>
      <c r="H31" s="148"/>
      <c r="I31" s="148"/>
      <c r="J31" s="148"/>
      <c r="K31" s="148"/>
    </row>
    <row r="32" spans="1:11" ht="15" x14ac:dyDescent="0.25">
      <c r="A32" s="104" t="s">
        <v>162</v>
      </c>
      <c r="B32" s="32" t="s">
        <v>12</v>
      </c>
      <c r="C32" s="89">
        <f t="shared" si="0"/>
        <v>10200</v>
      </c>
      <c r="D32" s="89">
        <v>10200</v>
      </c>
      <c r="E32" s="89"/>
      <c r="F32" s="88"/>
      <c r="G32" s="155"/>
      <c r="H32" s="155"/>
      <c r="I32" s="148"/>
      <c r="J32" s="148"/>
      <c r="K32" s="148"/>
    </row>
    <row r="33" spans="1:11" ht="14.25" x14ac:dyDescent="0.2">
      <c r="A33" s="105" t="s">
        <v>163</v>
      </c>
      <c r="B33" s="87" t="s">
        <v>126</v>
      </c>
      <c r="C33" s="88">
        <f t="shared" si="0"/>
        <v>47320</v>
      </c>
      <c r="D33" s="88">
        <f>D34</f>
        <v>34279</v>
      </c>
      <c r="E33" s="88">
        <f>E34</f>
        <v>0</v>
      </c>
      <c r="F33" s="88">
        <f>F34</f>
        <v>13041</v>
      </c>
      <c r="G33" s="155"/>
      <c r="H33" s="148"/>
      <c r="I33" s="148"/>
      <c r="J33" s="148"/>
      <c r="K33" s="148"/>
    </row>
    <row r="34" spans="1:11" ht="15" x14ac:dyDescent="0.25">
      <c r="A34" s="104" t="s">
        <v>164</v>
      </c>
      <c r="B34" s="32" t="s">
        <v>12</v>
      </c>
      <c r="C34" s="89">
        <f t="shared" si="0"/>
        <v>47320</v>
      </c>
      <c r="D34" s="89">
        <v>34279</v>
      </c>
      <c r="E34" s="166"/>
      <c r="F34" s="89">
        <v>13041</v>
      </c>
      <c r="G34" s="155"/>
      <c r="H34" s="148"/>
      <c r="I34" s="148"/>
      <c r="J34" s="148"/>
      <c r="K34" s="148"/>
    </row>
    <row r="35" spans="1:11" ht="28.5" x14ac:dyDescent="0.2">
      <c r="A35" s="105" t="s">
        <v>165</v>
      </c>
      <c r="B35" s="91" t="s">
        <v>101</v>
      </c>
      <c r="C35" s="88">
        <f t="shared" si="0"/>
        <v>-10000</v>
      </c>
      <c r="D35" s="88">
        <f>D36</f>
        <v>-10000</v>
      </c>
      <c r="E35" s="88">
        <f>E36</f>
        <v>0</v>
      </c>
      <c r="F35" s="88">
        <f>F36</f>
        <v>0</v>
      </c>
      <c r="G35" s="140"/>
      <c r="H35" s="148"/>
      <c r="I35" s="148"/>
      <c r="J35" s="148"/>
      <c r="K35" s="148"/>
    </row>
    <row r="36" spans="1:11" ht="15" x14ac:dyDescent="0.25">
      <c r="A36" s="10" t="s">
        <v>166</v>
      </c>
      <c r="B36" s="32" t="s">
        <v>12</v>
      </c>
      <c r="C36" s="89">
        <f t="shared" si="0"/>
        <v>-10000</v>
      </c>
      <c r="D36" s="89">
        <v>-10000</v>
      </c>
      <c r="E36" s="89"/>
      <c r="F36" s="89"/>
      <c r="G36" s="152"/>
      <c r="H36" s="148"/>
      <c r="I36" s="148"/>
      <c r="J36" s="148"/>
      <c r="K36" s="148"/>
    </row>
    <row r="37" spans="1:11" ht="15.75" x14ac:dyDescent="0.25">
      <c r="A37" s="18" t="s">
        <v>95</v>
      </c>
      <c r="B37" s="23" t="s">
        <v>9</v>
      </c>
      <c r="C37" s="88">
        <f t="shared" si="0"/>
        <v>151600</v>
      </c>
      <c r="D37" s="88">
        <f>D38+D51</f>
        <v>134733</v>
      </c>
      <c r="E37" s="88">
        <f>E38+E51</f>
        <v>-8020</v>
      </c>
      <c r="F37" s="88">
        <f>F38+F51</f>
        <v>16867</v>
      </c>
      <c r="G37" s="155"/>
      <c r="H37" s="148"/>
      <c r="I37" s="148"/>
      <c r="J37" s="148"/>
      <c r="K37" s="148"/>
    </row>
    <row r="38" spans="1:11" ht="28.5" x14ac:dyDescent="0.2">
      <c r="A38" s="20" t="s">
        <v>32</v>
      </c>
      <c r="B38" s="8" t="s">
        <v>151</v>
      </c>
      <c r="C38" s="88">
        <f t="shared" si="0"/>
        <v>145800</v>
      </c>
      <c r="D38" s="88">
        <f>D39+D41+D42+D43+D44+D45+D46+D47+D48+D49+D50+D40</f>
        <v>132200</v>
      </c>
      <c r="E38" s="88">
        <f>E39+E41+E42+E43+E44+E45+E46+E47+E48+E49+E50+E40</f>
        <v>-8320</v>
      </c>
      <c r="F38" s="88">
        <f>F39+F41+F42+F43+F44+F45+F46+F47+F48+F49+F50+F40</f>
        <v>13600</v>
      </c>
      <c r="G38" s="140"/>
      <c r="H38" s="148"/>
      <c r="I38" s="148"/>
      <c r="J38" s="148"/>
      <c r="K38" s="148"/>
    </row>
    <row r="39" spans="1:11" ht="13.9" customHeight="1" x14ac:dyDescent="0.25">
      <c r="A39" s="10" t="s">
        <v>53</v>
      </c>
      <c r="B39" s="101" t="s">
        <v>17</v>
      </c>
      <c r="C39" s="89">
        <f t="shared" si="0"/>
        <v>27100</v>
      </c>
      <c r="D39" s="89">
        <v>27100</v>
      </c>
      <c r="E39" s="89"/>
      <c r="F39" s="25"/>
      <c r="G39" s="152"/>
      <c r="H39" s="148"/>
      <c r="I39" s="148"/>
      <c r="J39" s="148"/>
      <c r="K39" s="148"/>
    </row>
    <row r="40" spans="1:11" ht="16.149999999999999" customHeight="1" x14ac:dyDescent="0.25">
      <c r="A40" s="10" t="s">
        <v>54</v>
      </c>
      <c r="B40" s="101" t="s">
        <v>28</v>
      </c>
      <c r="C40" s="89">
        <f t="shared" si="0"/>
        <v>16000</v>
      </c>
      <c r="D40" s="89">
        <v>16000</v>
      </c>
      <c r="E40" s="89"/>
      <c r="F40" s="25"/>
      <c r="G40" s="152"/>
      <c r="H40" s="148"/>
      <c r="I40" s="148"/>
      <c r="J40" s="148"/>
      <c r="K40" s="148"/>
    </row>
    <row r="41" spans="1:11" ht="15" x14ac:dyDescent="0.25">
      <c r="A41" s="10" t="s">
        <v>55</v>
      </c>
      <c r="B41" s="101" t="s">
        <v>27</v>
      </c>
      <c r="C41" s="89">
        <f t="shared" si="0"/>
        <v>9200</v>
      </c>
      <c r="D41" s="89">
        <v>9200</v>
      </c>
      <c r="E41" s="89"/>
      <c r="F41" s="25"/>
      <c r="G41" s="140"/>
      <c r="H41" s="148"/>
      <c r="I41" s="148"/>
      <c r="J41" s="148"/>
      <c r="K41" s="148"/>
    </row>
    <row r="42" spans="1:11" ht="15" x14ac:dyDescent="0.25">
      <c r="A42" s="10" t="s">
        <v>56</v>
      </c>
      <c r="B42" s="101" t="s">
        <v>43</v>
      </c>
      <c r="C42" s="89">
        <f t="shared" si="0"/>
        <v>33800</v>
      </c>
      <c r="D42" s="89">
        <v>33800</v>
      </c>
      <c r="E42" s="89"/>
      <c r="F42" s="25"/>
      <c r="G42" s="148"/>
      <c r="H42" s="148"/>
      <c r="I42" s="148"/>
      <c r="J42" s="148"/>
      <c r="K42" s="148"/>
    </row>
    <row r="43" spans="1:11" ht="15" customHeight="1" x14ac:dyDescent="0.25">
      <c r="A43" s="10" t="s">
        <v>57</v>
      </c>
      <c r="B43" s="101" t="s">
        <v>37</v>
      </c>
      <c r="C43" s="89">
        <f>D43+F43</f>
        <v>4300</v>
      </c>
      <c r="D43" s="89">
        <v>4300</v>
      </c>
      <c r="E43" s="89"/>
      <c r="F43" s="25"/>
      <c r="G43" s="148"/>
      <c r="H43" s="140"/>
      <c r="I43" s="148"/>
      <c r="J43" s="148"/>
      <c r="K43" s="148"/>
    </row>
    <row r="44" spans="1:11" ht="16.149999999999999" customHeight="1" x14ac:dyDescent="0.25">
      <c r="A44" s="10" t="s">
        <v>33</v>
      </c>
      <c r="B44" s="101" t="s">
        <v>38</v>
      </c>
      <c r="C44" s="89">
        <f t="shared" si="0"/>
        <v>28100</v>
      </c>
      <c r="D44" s="89">
        <v>28100</v>
      </c>
      <c r="E44" s="89"/>
      <c r="F44" s="25"/>
      <c r="G44" s="156"/>
      <c r="H44" s="140"/>
      <c r="I44" s="148"/>
      <c r="J44" s="148"/>
      <c r="K44" s="148"/>
    </row>
    <row r="45" spans="1:11" ht="15.6" customHeight="1" x14ac:dyDescent="0.25">
      <c r="A45" s="10" t="s">
        <v>34</v>
      </c>
      <c r="B45" s="101" t="s">
        <v>39</v>
      </c>
      <c r="C45" s="89">
        <f t="shared" si="0"/>
        <v>7400</v>
      </c>
      <c r="D45" s="89">
        <v>7400</v>
      </c>
      <c r="E45" s="89">
        <v>-3620</v>
      </c>
      <c r="F45" s="25"/>
      <c r="G45" s="141"/>
      <c r="H45" s="148"/>
      <c r="I45" s="148"/>
      <c r="J45" s="148"/>
      <c r="K45" s="148"/>
    </row>
    <row r="46" spans="1:11" ht="15.6" customHeight="1" x14ac:dyDescent="0.25">
      <c r="A46" s="10" t="s">
        <v>58</v>
      </c>
      <c r="B46" s="101" t="s">
        <v>40</v>
      </c>
      <c r="C46" s="89">
        <f t="shared" si="0"/>
        <v>3300</v>
      </c>
      <c r="D46" s="89">
        <v>3300</v>
      </c>
      <c r="E46" s="89"/>
      <c r="F46" s="25"/>
      <c r="G46" s="156"/>
      <c r="H46" s="140"/>
      <c r="I46" s="148"/>
      <c r="J46" s="148"/>
      <c r="K46" s="148"/>
    </row>
    <row r="47" spans="1:11" ht="15" x14ac:dyDescent="0.25">
      <c r="A47" s="10" t="s">
        <v>59</v>
      </c>
      <c r="B47" s="102" t="s">
        <v>42</v>
      </c>
      <c r="C47" s="89">
        <f t="shared" si="0"/>
        <v>6800</v>
      </c>
      <c r="D47" s="89">
        <v>6800</v>
      </c>
      <c r="E47" s="89"/>
      <c r="F47" s="25"/>
      <c r="G47" s="157"/>
      <c r="H47" s="158"/>
      <c r="I47" s="148"/>
      <c r="J47" s="148"/>
      <c r="K47" s="148"/>
    </row>
    <row r="48" spans="1:11" ht="15" x14ac:dyDescent="0.25">
      <c r="A48" s="10" t="s">
        <v>60</v>
      </c>
      <c r="B48" s="102" t="s">
        <v>127</v>
      </c>
      <c r="C48" s="89">
        <f t="shared" si="0"/>
        <v>4700</v>
      </c>
      <c r="D48" s="89">
        <v>4700</v>
      </c>
      <c r="E48" s="89">
        <v>-4700</v>
      </c>
      <c r="F48" s="25"/>
      <c r="G48" s="159"/>
      <c r="H48" s="160"/>
      <c r="I48" s="148"/>
      <c r="J48" s="148"/>
      <c r="K48" s="148"/>
    </row>
    <row r="49" spans="1:11" ht="15" x14ac:dyDescent="0.25">
      <c r="A49" s="10" t="s">
        <v>61</v>
      </c>
      <c r="B49" s="102" t="s">
        <v>29</v>
      </c>
      <c r="C49" s="89">
        <f t="shared" si="0"/>
        <v>5100</v>
      </c>
      <c r="D49" s="89">
        <v>5100</v>
      </c>
      <c r="E49" s="89"/>
      <c r="F49" s="25"/>
      <c r="G49" s="140"/>
      <c r="H49" s="158"/>
      <c r="I49" s="148"/>
      <c r="J49" s="148"/>
      <c r="K49" s="148"/>
    </row>
    <row r="50" spans="1:11" ht="15" x14ac:dyDescent="0.2">
      <c r="A50" s="10" t="s">
        <v>62</v>
      </c>
      <c r="B50" s="28" t="s">
        <v>79</v>
      </c>
      <c r="C50" s="89">
        <f>D50+F50</f>
        <v>0</v>
      </c>
      <c r="D50" s="89">
        <v>-13600</v>
      </c>
      <c r="E50" s="89"/>
      <c r="F50" s="89">
        <v>13600</v>
      </c>
      <c r="G50" s="148"/>
      <c r="H50" s="161"/>
      <c r="I50" s="148"/>
      <c r="J50" s="148"/>
      <c r="K50" s="148"/>
    </row>
    <row r="51" spans="1:11" ht="14.25" x14ac:dyDescent="0.2">
      <c r="A51" s="138" t="s">
        <v>82</v>
      </c>
      <c r="B51" s="8" t="s">
        <v>81</v>
      </c>
      <c r="C51" s="88">
        <f t="shared" si="0"/>
        <v>5800</v>
      </c>
      <c r="D51" s="88">
        <f>D53+D54+D52</f>
        <v>2533</v>
      </c>
      <c r="E51" s="88">
        <f>E53+E54+E52</f>
        <v>300</v>
      </c>
      <c r="F51" s="88">
        <f>F53+F54+F52</f>
        <v>3267</v>
      </c>
      <c r="G51" s="148"/>
      <c r="H51" s="162"/>
      <c r="I51" s="148"/>
      <c r="J51" s="148"/>
      <c r="K51" s="148"/>
    </row>
    <row r="52" spans="1:11" ht="15" customHeight="1" x14ac:dyDescent="0.25">
      <c r="A52" s="10" t="s">
        <v>83</v>
      </c>
      <c r="B52" s="101" t="s">
        <v>118</v>
      </c>
      <c r="C52" s="89">
        <f t="shared" si="0"/>
        <v>0</v>
      </c>
      <c r="D52" s="89">
        <v>-3267</v>
      </c>
      <c r="E52" s="89"/>
      <c r="F52" s="89">
        <v>3267</v>
      </c>
      <c r="G52" s="148"/>
      <c r="H52" s="158"/>
      <c r="I52" s="148"/>
      <c r="J52" s="148"/>
      <c r="K52" s="148"/>
    </row>
    <row r="53" spans="1:11" ht="14.45" customHeight="1" x14ac:dyDescent="0.25">
      <c r="A53" s="10" t="s">
        <v>100</v>
      </c>
      <c r="B53" s="102" t="s">
        <v>29</v>
      </c>
      <c r="C53" s="89">
        <f t="shared" si="0"/>
        <v>3800</v>
      </c>
      <c r="D53" s="89">
        <v>3800</v>
      </c>
      <c r="E53" s="89">
        <v>300</v>
      </c>
      <c r="F53" s="89"/>
      <c r="G53" s="148"/>
      <c r="H53" s="158"/>
      <c r="I53" s="148"/>
      <c r="J53" s="148"/>
      <c r="K53" s="148"/>
    </row>
    <row r="54" spans="1:11" ht="14.45" customHeight="1" x14ac:dyDescent="0.25">
      <c r="A54" s="10" t="s">
        <v>131</v>
      </c>
      <c r="B54" s="102" t="s">
        <v>24</v>
      </c>
      <c r="C54" s="89">
        <f t="shared" si="0"/>
        <v>2000</v>
      </c>
      <c r="D54" s="89">
        <v>2000</v>
      </c>
      <c r="E54" s="89"/>
      <c r="F54" s="89"/>
      <c r="G54" s="148"/>
      <c r="H54" s="158"/>
      <c r="I54" s="148"/>
      <c r="J54" s="148"/>
      <c r="K54" s="148"/>
    </row>
    <row r="55" spans="1:11" ht="15.75" x14ac:dyDescent="0.25">
      <c r="A55" s="18" t="s">
        <v>96</v>
      </c>
      <c r="B55" s="29" t="s">
        <v>45</v>
      </c>
      <c r="C55" s="88">
        <f t="shared" si="0"/>
        <v>1500</v>
      </c>
      <c r="D55" s="88">
        <f t="shared" ref="D55:F56" si="1">D56</f>
        <v>1500</v>
      </c>
      <c r="E55" s="88">
        <f t="shared" si="1"/>
        <v>0</v>
      </c>
      <c r="F55" s="88">
        <f t="shared" si="1"/>
        <v>0</v>
      </c>
      <c r="G55" s="148"/>
      <c r="H55" s="148"/>
      <c r="I55" s="148"/>
      <c r="J55" s="148"/>
      <c r="K55" s="148"/>
    </row>
    <row r="56" spans="1:11" ht="13.15" customHeight="1" x14ac:dyDescent="0.2">
      <c r="A56" s="138" t="s">
        <v>73</v>
      </c>
      <c r="B56" s="30" t="s">
        <v>22</v>
      </c>
      <c r="C56" s="88">
        <f t="shared" si="0"/>
        <v>1500</v>
      </c>
      <c r="D56" s="88">
        <f t="shared" si="1"/>
        <v>1500</v>
      </c>
      <c r="E56" s="88">
        <f t="shared" si="1"/>
        <v>0</v>
      </c>
      <c r="F56" s="88">
        <f t="shared" si="1"/>
        <v>0</v>
      </c>
      <c r="G56" s="148"/>
      <c r="H56" s="148"/>
      <c r="I56" s="148"/>
      <c r="J56" s="148"/>
      <c r="K56" s="148"/>
    </row>
    <row r="57" spans="1:11" ht="15" x14ac:dyDescent="0.25">
      <c r="A57" s="10" t="s">
        <v>74</v>
      </c>
      <c r="B57" s="100" t="s">
        <v>47</v>
      </c>
      <c r="C57" s="89">
        <f t="shared" si="0"/>
        <v>1500</v>
      </c>
      <c r="D57" s="89">
        <v>1500</v>
      </c>
      <c r="E57" s="89"/>
      <c r="F57" s="89"/>
      <c r="G57" s="148"/>
      <c r="H57" s="148"/>
      <c r="I57" s="148"/>
      <c r="J57" s="148"/>
      <c r="K57" s="148"/>
    </row>
    <row r="58" spans="1:11" ht="15.75" x14ac:dyDescent="0.25">
      <c r="A58" s="20" t="s">
        <v>97</v>
      </c>
      <c r="B58" s="23" t="s">
        <v>150</v>
      </c>
      <c r="C58" s="88">
        <f t="shared" si="0"/>
        <v>16500</v>
      </c>
      <c r="D58" s="88">
        <f>D59</f>
        <v>16500</v>
      </c>
      <c r="E58" s="88"/>
      <c r="F58" s="88"/>
      <c r="G58" s="148"/>
      <c r="H58" s="148"/>
      <c r="I58" s="148"/>
      <c r="J58" s="148"/>
      <c r="K58" s="148"/>
    </row>
    <row r="59" spans="1:11" ht="14.25" x14ac:dyDescent="0.2">
      <c r="A59" s="138" t="s">
        <v>75</v>
      </c>
      <c r="B59" s="30" t="s">
        <v>22</v>
      </c>
      <c r="C59" s="88">
        <f t="shared" si="0"/>
        <v>16500</v>
      </c>
      <c r="D59" s="88">
        <f>D60</f>
        <v>16500</v>
      </c>
      <c r="E59" s="89"/>
      <c r="F59" s="89"/>
      <c r="G59" s="140"/>
      <c r="H59" s="148"/>
      <c r="I59" s="148"/>
      <c r="J59" s="148"/>
      <c r="K59" s="148"/>
    </row>
    <row r="60" spans="1:11" ht="30" x14ac:dyDescent="0.25">
      <c r="A60" s="10" t="s">
        <v>76</v>
      </c>
      <c r="B60" s="26" t="s">
        <v>152</v>
      </c>
      <c r="C60" s="89">
        <f t="shared" si="0"/>
        <v>16500</v>
      </c>
      <c r="D60" s="89">
        <v>16500</v>
      </c>
      <c r="E60" s="89"/>
      <c r="F60" s="89"/>
      <c r="G60" s="148"/>
      <c r="H60" s="148"/>
      <c r="I60" s="148"/>
      <c r="J60" s="148"/>
      <c r="K60" s="148"/>
    </row>
    <row r="61" spans="1:11" ht="15.75" x14ac:dyDescent="0.2">
      <c r="A61" s="18" t="s">
        <v>98</v>
      </c>
      <c r="B61" s="17" t="s">
        <v>21</v>
      </c>
      <c r="C61" s="88">
        <f t="shared" si="0"/>
        <v>17000</v>
      </c>
      <c r="D61" s="88">
        <f t="shared" ref="D61:F62" si="2">D62</f>
        <v>17000</v>
      </c>
      <c r="E61" s="88">
        <f t="shared" si="2"/>
        <v>0</v>
      </c>
      <c r="F61" s="88">
        <f t="shared" si="2"/>
        <v>0</v>
      </c>
      <c r="G61" s="148"/>
      <c r="H61" s="148"/>
      <c r="I61" s="148"/>
      <c r="J61" s="148"/>
      <c r="K61" s="148"/>
    </row>
    <row r="62" spans="1:11" ht="14.25" x14ac:dyDescent="0.2">
      <c r="A62" s="85" t="s">
        <v>77</v>
      </c>
      <c r="B62" s="30" t="s">
        <v>22</v>
      </c>
      <c r="C62" s="88">
        <f t="shared" si="0"/>
        <v>17000</v>
      </c>
      <c r="D62" s="88">
        <f t="shared" si="2"/>
        <v>17000</v>
      </c>
      <c r="E62" s="88">
        <f t="shared" si="2"/>
        <v>0</v>
      </c>
      <c r="F62" s="88">
        <f t="shared" si="2"/>
        <v>0</v>
      </c>
      <c r="G62" s="148"/>
      <c r="H62" s="148"/>
      <c r="I62" s="148"/>
      <c r="J62" s="148"/>
      <c r="K62" s="148"/>
    </row>
    <row r="63" spans="1:11" ht="15" x14ac:dyDescent="0.25">
      <c r="A63" s="24" t="s">
        <v>78</v>
      </c>
      <c r="B63" s="100" t="s">
        <v>47</v>
      </c>
      <c r="C63" s="89">
        <f t="shared" si="0"/>
        <v>17000</v>
      </c>
      <c r="D63" s="89">
        <v>17000</v>
      </c>
      <c r="E63" s="89"/>
      <c r="F63" s="89"/>
      <c r="G63" s="148"/>
      <c r="H63" s="148"/>
      <c r="I63" s="148"/>
      <c r="J63" s="148"/>
      <c r="K63" s="148"/>
    </row>
    <row r="64" spans="1:11" ht="15.75" x14ac:dyDescent="0.25">
      <c r="A64" s="147" t="s">
        <v>99</v>
      </c>
      <c r="B64" s="23" t="s">
        <v>168</v>
      </c>
      <c r="C64" s="88">
        <f t="shared" si="0"/>
        <v>20000</v>
      </c>
      <c r="D64" s="88">
        <f>D65</f>
        <v>20000</v>
      </c>
      <c r="E64" s="88"/>
      <c r="F64" s="88"/>
      <c r="G64" s="148"/>
      <c r="H64" s="148"/>
      <c r="I64" s="148"/>
      <c r="J64" s="148"/>
      <c r="K64" s="148"/>
    </row>
    <row r="65" spans="1:11" ht="14.25" x14ac:dyDescent="0.2">
      <c r="A65" s="146" t="s">
        <v>169</v>
      </c>
      <c r="B65" s="8" t="s">
        <v>13</v>
      </c>
      <c r="C65" s="88">
        <f t="shared" si="0"/>
        <v>20000</v>
      </c>
      <c r="D65" s="88">
        <f>D66</f>
        <v>20000</v>
      </c>
      <c r="E65" s="89"/>
      <c r="F65" s="89"/>
      <c r="G65" s="148"/>
      <c r="H65" s="148"/>
      <c r="I65" s="148"/>
      <c r="J65" s="148"/>
      <c r="K65" s="148"/>
    </row>
    <row r="66" spans="1:11" ht="15" x14ac:dyDescent="0.25">
      <c r="A66" s="24" t="s">
        <v>170</v>
      </c>
      <c r="B66" s="100" t="s">
        <v>47</v>
      </c>
      <c r="C66" s="89">
        <f t="shared" si="0"/>
        <v>20000</v>
      </c>
      <c r="D66" s="89">
        <v>20000</v>
      </c>
      <c r="E66" s="89"/>
      <c r="F66" s="89"/>
      <c r="G66" s="148"/>
      <c r="H66" s="148"/>
      <c r="I66" s="148"/>
      <c r="J66" s="148"/>
      <c r="K66" s="148"/>
    </row>
    <row r="67" spans="1:11" ht="14.25" x14ac:dyDescent="0.2">
      <c r="A67" s="9"/>
      <c r="B67" s="12" t="s">
        <v>0</v>
      </c>
      <c r="C67" s="90">
        <f t="shared" si="0"/>
        <v>-1571080</v>
      </c>
      <c r="D67" s="90">
        <f>D15+D37+D55+D58+D61+D64</f>
        <v>-989288</v>
      </c>
      <c r="E67" s="90">
        <f>E15+E37+E55+E58+E61+E64</f>
        <v>-8020</v>
      </c>
      <c r="F67" s="90">
        <f>F15+F37+F55+F58+F61+F64</f>
        <v>-581792</v>
      </c>
      <c r="G67" s="157"/>
      <c r="H67" s="148"/>
      <c r="I67" s="148"/>
      <c r="J67" s="148"/>
      <c r="K67" s="148"/>
    </row>
    <row r="68" spans="1:11" ht="14.25" x14ac:dyDescent="0.2">
      <c r="A68" s="86"/>
      <c r="B68" s="12" t="s">
        <v>84</v>
      </c>
      <c r="C68" s="90">
        <f t="shared" si="0"/>
        <v>0</v>
      </c>
      <c r="D68" s="90"/>
      <c r="E68" s="90"/>
      <c r="F68" s="90"/>
      <c r="G68" s="148"/>
      <c r="H68" s="148"/>
      <c r="I68" s="148"/>
      <c r="J68" s="148"/>
      <c r="K68" s="148"/>
    </row>
    <row r="69" spans="1:11" ht="15" x14ac:dyDescent="0.25">
      <c r="A69" s="86"/>
      <c r="B69" s="32" t="s">
        <v>85</v>
      </c>
      <c r="C69" s="95">
        <f t="shared" si="0"/>
        <v>0</v>
      </c>
      <c r="D69" s="115">
        <f>D16+D21+D24+D30+D32+D36+D38+D60+D22</f>
        <v>196100</v>
      </c>
      <c r="E69" s="115">
        <f>E16+E21+E24+E30+E32+E36+E38+E60+E22</f>
        <v>-8320</v>
      </c>
      <c r="F69" s="115">
        <f>F16+F21+F24+F30+F32+F36+F38+F60+F22</f>
        <v>-196100</v>
      </c>
      <c r="G69" s="148"/>
      <c r="H69" s="148"/>
      <c r="I69" s="148"/>
      <c r="J69" s="148"/>
      <c r="K69" s="148"/>
    </row>
    <row r="70" spans="1:11" ht="15" x14ac:dyDescent="0.25">
      <c r="A70" s="86"/>
      <c r="B70" s="32" t="s">
        <v>86</v>
      </c>
      <c r="C70" s="95">
        <f t="shared" si="0"/>
        <v>44300</v>
      </c>
      <c r="D70" s="96">
        <f>D51+D57+D63+D66</f>
        <v>41033</v>
      </c>
      <c r="E70" s="96">
        <f>E51+E57+E63+E66</f>
        <v>300</v>
      </c>
      <c r="F70" s="96">
        <f>F51+F57+F63+F66</f>
        <v>3267</v>
      </c>
      <c r="G70" s="148"/>
      <c r="H70" s="148"/>
      <c r="I70" s="148"/>
      <c r="J70" s="148"/>
      <c r="K70" s="148"/>
    </row>
    <row r="71" spans="1:11" ht="30" x14ac:dyDescent="0.25">
      <c r="A71" s="86"/>
      <c r="B71" s="26" t="s">
        <v>120</v>
      </c>
      <c r="C71" s="95">
        <f t="shared" si="0"/>
        <v>-1662700</v>
      </c>
      <c r="D71" s="96">
        <f>D23</f>
        <v>-1260700</v>
      </c>
      <c r="E71" s="96">
        <f>E23</f>
        <v>0</v>
      </c>
      <c r="F71" s="96">
        <f>F23</f>
        <v>-402000</v>
      </c>
      <c r="G71" s="148"/>
      <c r="H71" s="148"/>
      <c r="I71" s="148"/>
      <c r="J71" s="148"/>
      <c r="K71" s="148"/>
    </row>
    <row r="72" spans="1:11" ht="30" x14ac:dyDescent="0.25">
      <c r="A72" s="86"/>
      <c r="B72" s="26" t="s">
        <v>123</v>
      </c>
      <c r="C72" s="95">
        <f t="shared" si="0"/>
        <v>47320</v>
      </c>
      <c r="D72" s="115">
        <f>D34</f>
        <v>34279</v>
      </c>
      <c r="E72" s="96">
        <f>E34</f>
        <v>0</v>
      </c>
      <c r="F72" s="96">
        <f>F34</f>
        <v>13041</v>
      </c>
      <c r="G72" s="148"/>
      <c r="H72" s="148"/>
      <c r="I72" s="148"/>
      <c r="J72" s="148"/>
      <c r="K72" s="148"/>
    </row>
    <row r="73" spans="1:11" x14ac:dyDescent="0.2">
      <c r="B73" s="98"/>
      <c r="C73" s="98"/>
      <c r="D73" s="98"/>
      <c r="E73" s="98"/>
    </row>
    <row r="75" spans="1:11" x14ac:dyDescent="0.2">
      <c r="C75" s="144"/>
      <c r="D75" s="144"/>
      <c r="E75" s="144"/>
      <c r="F75" s="144"/>
    </row>
    <row r="76" spans="1:11" x14ac:dyDescent="0.2">
      <c r="C76" s="144"/>
      <c r="D76" s="144"/>
      <c r="E76" s="144"/>
      <c r="F76" s="144"/>
    </row>
    <row r="77" spans="1:11" x14ac:dyDescent="0.2">
      <c r="C77" s="144"/>
      <c r="D77" s="144"/>
    </row>
    <row r="79" spans="1:11" x14ac:dyDescent="0.2">
      <c r="C79" s="144"/>
      <c r="D79" s="144"/>
      <c r="E79" s="144"/>
      <c r="F79" s="144"/>
    </row>
    <row r="80" spans="1:11" x14ac:dyDescent="0.2">
      <c r="C80" s="144"/>
      <c r="D80" s="144"/>
      <c r="E80" s="144"/>
      <c r="F80" s="144"/>
    </row>
    <row r="81" spans="7:9" x14ac:dyDescent="0.2">
      <c r="G81" s="83"/>
    </row>
    <row r="83" spans="7:9" ht="15" customHeight="1" x14ac:dyDescent="0.2"/>
    <row r="84" spans="7:9" ht="15" customHeight="1" x14ac:dyDescent="0.2"/>
    <row r="85" spans="7:9" ht="13.9" customHeight="1" x14ac:dyDescent="0.2"/>
    <row r="86" spans="7:9" ht="13.15" customHeight="1" x14ac:dyDescent="0.2"/>
    <row r="87" spans="7:9" ht="27" customHeight="1" x14ac:dyDescent="0.2"/>
    <row r="88" spans="7:9" ht="14.45" customHeight="1" x14ac:dyDescent="0.2">
      <c r="I88" s="13"/>
    </row>
    <row r="89" spans="7:9" ht="16.149999999999999" customHeight="1" x14ac:dyDescent="0.2"/>
    <row r="90" spans="7:9" ht="13.5" customHeight="1" x14ac:dyDescent="0.2"/>
    <row r="91" spans="7:9" ht="13.9" customHeight="1" x14ac:dyDescent="0.2"/>
    <row r="92" spans="7:9" ht="13.9" customHeight="1" x14ac:dyDescent="0.2"/>
    <row r="93" spans="7:9" ht="15" customHeight="1" x14ac:dyDescent="0.2"/>
    <row r="94" spans="7:9" ht="15.6" customHeight="1" x14ac:dyDescent="0.2">
      <c r="G94" s="13"/>
    </row>
    <row r="97" spans="8:8" ht="14.45" customHeight="1" x14ac:dyDescent="0.2"/>
    <row r="100" spans="8:8" x14ac:dyDescent="0.2">
      <c r="H100" s="13"/>
    </row>
  </sheetData>
  <mergeCells count="8">
    <mergeCell ref="A5:F5"/>
    <mergeCell ref="A9:A13"/>
    <mergeCell ref="B9:B13"/>
    <mergeCell ref="C9:C13"/>
    <mergeCell ref="D10:E10"/>
    <mergeCell ref="F10:F13"/>
    <mergeCell ref="D11:D13"/>
    <mergeCell ref="E11:E13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workbookViewId="0">
      <selection activeCell="B2" sqref="B2"/>
    </sheetView>
  </sheetViews>
  <sheetFormatPr defaultRowHeight="12.75" x14ac:dyDescent="0.2"/>
  <cols>
    <col min="1" max="1" width="6" customWidth="1"/>
    <col min="2" max="2" width="53.42578125" customWidth="1"/>
    <col min="3" max="3" width="9.5703125" customWidth="1"/>
    <col min="4" max="4" width="9.7109375" customWidth="1"/>
    <col min="5" max="5" width="8.5703125" customWidth="1"/>
    <col min="6" max="6" width="7.28515625" customWidth="1"/>
    <col min="8" max="8" width="12.42578125" customWidth="1"/>
  </cols>
  <sheetData>
    <row r="1" spans="1:6" x14ac:dyDescent="0.2">
      <c r="B1" t="s">
        <v>3</v>
      </c>
    </row>
    <row r="2" spans="1:6" x14ac:dyDescent="0.2">
      <c r="B2" s="13" t="s">
        <v>181</v>
      </c>
    </row>
    <row r="3" spans="1:6" x14ac:dyDescent="0.2">
      <c r="B3" s="13" t="s">
        <v>52</v>
      </c>
    </row>
    <row r="4" spans="1:6" x14ac:dyDescent="0.2">
      <c r="B4" s="13"/>
    </row>
    <row r="6" spans="1:6" ht="15.75" x14ac:dyDescent="0.25">
      <c r="B6" s="14" t="s">
        <v>103</v>
      </c>
      <c r="C6" s="14"/>
      <c r="D6" s="15"/>
      <c r="E6" s="15"/>
    </row>
    <row r="7" spans="1:6" ht="15.75" x14ac:dyDescent="0.25">
      <c r="B7" s="14" t="s">
        <v>179</v>
      </c>
      <c r="C7" s="14"/>
      <c r="D7" s="15"/>
      <c r="E7" s="15"/>
    </row>
    <row r="8" spans="1:6" ht="15" x14ac:dyDescent="0.25">
      <c r="B8" s="6"/>
      <c r="C8" s="6"/>
      <c r="D8" s="6"/>
      <c r="E8" s="6"/>
      <c r="F8" s="1"/>
    </row>
    <row r="9" spans="1:6" ht="12.75" customHeight="1" x14ac:dyDescent="0.2">
      <c r="E9" s="5"/>
      <c r="F9" s="16" t="s">
        <v>20</v>
      </c>
    </row>
    <row r="10" spans="1:6" ht="14.25" customHeight="1" x14ac:dyDescent="0.2">
      <c r="A10" s="172" t="s">
        <v>5</v>
      </c>
      <c r="B10" s="172" t="s">
        <v>8</v>
      </c>
      <c r="C10" s="175" t="s">
        <v>0</v>
      </c>
      <c r="D10" s="2"/>
      <c r="E10" s="3" t="s">
        <v>1</v>
      </c>
      <c r="F10" s="4"/>
    </row>
    <row r="11" spans="1:6" ht="12.75" customHeight="1" x14ac:dyDescent="0.2">
      <c r="A11" s="173"/>
      <c r="B11" s="173"/>
      <c r="C11" s="176"/>
      <c r="D11" s="178" t="s">
        <v>6</v>
      </c>
      <c r="E11" s="179"/>
      <c r="F11" s="175" t="s">
        <v>4</v>
      </c>
    </row>
    <row r="12" spans="1:6" x14ac:dyDescent="0.2">
      <c r="A12" s="173"/>
      <c r="B12" s="173"/>
      <c r="C12" s="176"/>
      <c r="D12" s="175" t="s">
        <v>2</v>
      </c>
      <c r="E12" s="175" t="s">
        <v>7</v>
      </c>
      <c r="F12" s="176"/>
    </row>
    <row r="13" spans="1:6" ht="10.15" customHeight="1" x14ac:dyDescent="0.2">
      <c r="A13" s="173"/>
      <c r="B13" s="173"/>
      <c r="C13" s="176"/>
      <c r="D13" s="176"/>
      <c r="E13" s="176"/>
      <c r="F13" s="176"/>
    </row>
    <row r="14" spans="1:6" ht="11.25" customHeight="1" x14ac:dyDescent="0.2">
      <c r="A14" s="174"/>
      <c r="B14" s="174"/>
      <c r="C14" s="177"/>
      <c r="D14" s="177"/>
      <c r="E14" s="177"/>
      <c r="F14" s="177"/>
    </row>
    <row r="15" spans="1:6" ht="15" customHeight="1" x14ac:dyDescent="0.2">
      <c r="A15" s="11">
        <v>1</v>
      </c>
      <c r="B15" s="11">
        <v>2</v>
      </c>
      <c r="C15" s="11">
        <v>3</v>
      </c>
      <c r="D15" s="11">
        <v>4</v>
      </c>
      <c r="E15" s="11">
        <v>5</v>
      </c>
      <c r="F15" s="11">
        <v>6</v>
      </c>
    </row>
    <row r="16" spans="1:6" ht="15.75" x14ac:dyDescent="0.2">
      <c r="A16" s="22" t="s">
        <v>30</v>
      </c>
      <c r="B16" s="17" t="s">
        <v>35</v>
      </c>
      <c r="C16" s="88">
        <f>D16+F16</f>
        <v>0</v>
      </c>
      <c r="D16" s="88">
        <f>D17</f>
        <v>0</v>
      </c>
      <c r="E16" s="88">
        <f>E17</f>
        <v>1080</v>
      </c>
      <c r="F16" s="88">
        <f>F17</f>
        <v>0</v>
      </c>
    </row>
    <row r="17" spans="1:8" ht="14.45" customHeight="1" x14ac:dyDescent="0.2">
      <c r="A17" s="20" t="s">
        <v>10</v>
      </c>
      <c r="B17" s="87" t="s">
        <v>87</v>
      </c>
      <c r="C17" s="88">
        <f t="shared" ref="C17:C28" si="0">D17+F17</f>
        <v>0</v>
      </c>
      <c r="D17" s="88">
        <f>D18+D19+D20+D21</f>
        <v>0</v>
      </c>
      <c r="E17" s="88">
        <f>E18+E19+E20+E21</f>
        <v>1080</v>
      </c>
      <c r="F17" s="88">
        <f>F18+F19+F20+F21</f>
        <v>0</v>
      </c>
    </row>
    <row r="18" spans="1:8" ht="15.6" customHeight="1" x14ac:dyDescent="0.25">
      <c r="A18" s="10" t="s">
        <v>11</v>
      </c>
      <c r="B18" s="116" t="s">
        <v>113</v>
      </c>
      <c r="C18" s="89">
        <f t="shared" si="0"/>
        <v>-4800</v>
      </c>
      <c r="D18" s="89">
        <v>-4800</v>
      </c>
      <c r="E18" s="89">
        <v>-4000</v>
      </c>
      <c r="F18" s="88"/>
    </row>
    <row r="19" spans="1:8" ht="14.45" customHeight="1" x14ac:dyDescent="0.25">
      <c r="A19" s="10" t="s">
        <v>115</v>
      </c>
      <c r="B19" s="116" t="s">
        <v>114</v>
      </c>
      <c r="C19" s="89">
        <f t="shared" si="0"/>
        <v>4800</v>
      </c>
      <c r="D19" s="89">
        <v>4800</v>
      </c>
      <c r="E19" s="89">
        <v>4800</v>
      </c>
      <c r="F19" s="88"/>
    </row>
    <row r="20" spans="1:8" ht="15" customHeight="1" x14ac:dyDescent="0.2">
      <c r="A20" s="10" t="s">
        <v>116</v>
      </c>
      <c r="B20" s="28" t="s">
        <v>107</v>
      </c>
      <c r="C20" s="89">
        <f t="shared" si="0"/>
        <v>0</v>
      </c>
      <c r="D20" s="89"/>
      <c r="E20" s="89">
        <v>880</v>
      </c>
      <c r="F20" s="119"/>
      <c r="G20" s="27"/>
    </row>
    <row r="21" spans="1:8" ht="15" x14ac:dyDescent="0.2">
      <c r="A21" s="10" t="s">
        <v>124</v>
      </c>
      <c r="B21" s="118" t="s">
        <v>125</v>
      </c>
      <c r="C21" s="89">
        <f t="shared" si="0"/>
        <v>0</v>
      </c>
      <c r="D21" s="89"/>
      <c r="E21" s="89">
        <v>-600</v>
      </c>
      <c r="F21" s="119"/>
    </row>
    <row r="22" spans="1:8" ht="14.25" x14ac:dyDescent="0.2">
      <c r="A22" s="20" t="s">
        <v>140</v>
      </c>
      <c r="B22" s="106" t="s">
        <v>13</v>
      </c>
      <c r="C22" s="88">
        <f t="shared" si="0"/>
        <v>-149600</v>
      </c>
      <c r="D22" s="88">
        <f>D23+D24+D25+D26+D27+D28</f>
        <v>-149600</v>
      </c>
      <c r="E22" s="88">
        <f>E23+E24+E25+E26+E27+E28</f>
        <v>-1060</v>
      </c>
      <c r="F22" s="88">
        <f>F23+F24+F25+F26+F27+F28</f>
        <v>0</v>
      </c>
      <c r="G22" s="148"/>
      <c r="H22" s="148"/>
    </row>
    <row r="23" spans="1:8" ht="15" x14ac:dyDescent="0.2">
      <c r="A23" s="10" t="s">
        <v>141</v>
      </c>
      <c r="B23" s="28" t="s">
        <v>108</v>
      </c>
      <c r="C23" s="89">
        <f t="shared" si="0"/>
        <v>49330</v>
      </c>
      <c r="D23" s="89">
        <v>49330</v>
      </c>
      <c r="E23" s="89"/>
      <c r="F23" s="89"/>
      <c r="G23" s="164"/>
      <c r="H23" s="148"/>
    </row>
    <row r="24" spans="1:8" ht="15" x14ac:dyDescent="0.2">
      <c r="A24" s="10" t="s">
        <v>142</v>
      </c>
      <c r="B24" s="28" t="s">
        <v>117</v>
      </c>
      <c r="C24" s="89">
        <f t="shared" si="0"/>
        <v>1970</v>
      </c>
      <c r="D24" s="89">
        <v>1970</v>
      </c>
      <c r="E24" s="89">
        <v>1970</v>
      </c>
      <c r="F24" s="89"/>
      <c r="G24" s="148"/>
      <c r="H24" s="148"/>
    </row>
    <row r="25" spans="1:8" ht="15" x14ac:dyDescent="0.25">
      <c r="A25" s="10" t="s">
        <v>143</v>
      </c>
      <c r="B25" s="102" t="s">
        <v>109</v>
      </c>
      <c r="C25" s="89">
        <f t="shared" si="0"/>
        <v>-387000</v>
      </c>
      <c r="D25" s="89">
        <v>-387000</v>
      </c>
      <c r="E25" s="89"/>
      <c r="F25" s="89"/>
      <c r="G25" s="164"/>
      <c r="H25" s="148"/>
    </row>
    <row r="26" spans="1:8" ht="15.75" x14ac:dyDescent="0.25">
      <c r="A26" s="10" t="s">
        <v>144</v>
      </c>
      <c r="B26" s="102" t="s">
        <v>110</v>
      </c>
      <c r="C26" s="89">
        <f t="shared" si="0"/>
        <v>-15400</v>
      </c>
      <c r="D26" s="114">
        <v>-15400</v>
      </c>
      <c r="E26" s="114">
        <v>-8300</v>
      </c>
      <c r="F26" s="92"/>
      <c r="G26" s="148"/>
      <c r="H26" s="148"/>
    </row>
    <row r="27" spans="1:8" ht="15.75" x14ac:dyDescent="0.25">
      <c r="A27" s="10" t="s">
        <v>145</v>
      </c>
      <c r="B27" s="101" t="s">
        <v>111</v>
      </c>
      <c r="C27" s="89">
        <f t="shared" si="0"/>
        <v>195630</v>
      </c>
      <c r="D27" s="93">
        <v>195630</v>
      </c>
      <c r="E27" s="93"/>
      <c r="F27" s="94"/>
      <c r="G27" s="164"/>
      <c r="H27" s="148"/>
    </row>
    <row r="28" spans="1:8" ht="15" customHeight="1" x14ac:dyDescent="0.25">
      <c r="A28" s="10" t="s">
        <v>146</v>
      </c>
      <c r="B28" s="101" t="s">
        <v>112</v>
      </c>
      <c r="C28" s="89">
        <f t="shared" si="0"/>
        <v>5870</v>
      </c>
      <c r="D28" s="93">
        <v>5870</v>
      </c>
      <c r="E28" s="93">
        <v>5270</v>
      </c>
      <c r="F28" s="94"/>
      <c r="G28" s="148"/>
      <c r="H28" s="148"/>
    </row>
    <row r="29" spans="1:8" ht="14.25" x14ac:dyDescent="0.2">
      <c r="A29" s="10"/>
      <c r="B29" s="12" t="s">
        <v>0</v>
      </c>
      <c r="C29" s="97">
        <f>D29+F29</f>
        <v>-149600</v>
      </c>
      <c r="D29" s="90">
        <f>D16+D22</f>
        <v>-149600</v>
      </c>
      <c r="E29" s="90">
        <f>E16+E22</f>
        <v>20</v>
      </c>
      <c r="F29" s="90">
        <f>F16+F22</f>
        <v>0</v>
      </c>
    </row>
    <row r="30" spans="1:8" x14ac:dyDescent="0.2">
      <c r="B30" s="98"/>
      <c r="C30" s="98"/>
      <c r="D30" s="98"/>
      <c r="E30" s="98"/>
    </row>
    <row r="38" ht="30" customHeight="1" x14ac:dyDescent="0.2"/>
    <row r="39" ht="16.149999999999999" customHeight="1" x14ac:dyDescent="0.2"/>
    <row r="44" ht="18.600000000000001" customHeight="1" x14ac:dyDescent="0.2"/>
    <row r="45" ht="18.600000000000001" customHeight="1" x14ac:dyDescent="0.2"/>
    <row r="46" ht="15.6" customHeight="1" x14ac:dyDescent="0.2"/>
    <row r="52" ht="17.45" customHeight="1" x14ac:dyDescent="0.2"/>
    <row r="53" ht="14.45" customHeight="1" x14ac:dyDescent="0.2"/>
    <row r="54" ht="31.15" customHeight="1" x14ac:dyDescent="0.2"/>
    <row r="56" ht="14.45" customHeight="1" x14ac:dyDescent="0.2"/>
    <row r="83" spans="9:9" ht="15" customHeight="1" x14ac:dyDescent="0.2"/>
    <row r="84" spans="9:9" ht="30.6" customHeight="1" x14ac:dyDescent="0.2"/>
    <row r="85" spans="9:9" ht="25.15" customHeight="1" x14ac:dyDescent="0.2"/>
    <row r="86" spans="9:9" ht="13.15" customHeight="1" x14ac:dyDescent="0.2"/>
    <row r="87" spans="9:9" ht="13.5" customHeight="1" x14ac:dyDescent="0.2"/>
    <row r="88" spans="9:9" ht="25.9" customHeight="1" x14ac:dyDescent="0.2"/>
    <row r="89" spans="9:9" ht="13.5" customHeight="1" x14ac:dyDescent="0.2"/>
    <row r="90" spans="9:9" ht="13.5" customHeight="1" x14ac:dyDescent="0.2"/>
    <row r="91" spans="9:9" ht="16.149999999999999" customHeight="1" x14ac:dyDescent="0.2"/>
    <row r="92" spans="9:9" ht="30" customHeight="1" x14ac:dyDescent="0.2"/>
    <row r="93" spans="9:9" ht="15" customHeight="1" x14ac:dyDescent="0.2"/>
    <row r="94" spans="9:9" ht="15.6" customHeight="1" x14ac:dyDescent="0.2">
      <c r="I94" s="13"/>
    </row>
    <row r="97" ht="14.45" customHeight="1" x14ac:dyDescent="0.2"/>
  </sheetData>
  <mergeCells count="7">
    <mergeCell ref="A10:A14"/>
    <mergeCell ref="B10:B14"/>
    <mergeCell ref="C10:C14"/>
    <mergeCell ref="D11:E11"/>
    <mergeCell ref="F11:F14"/>
    <mergeCell ref="D12:D14"/>
    <mergeCell ref="E12:E14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workbookViewId="0">
      <selection activeCell="K7" sqref="K7"/>
    </sheetView>
  </sheetViews>
  <sheetFormatPr defaultRowHeight="12.75" x14ac:dyDescent="0.2"/>
  <cols>
    <col min="1" max="1" width="6" customWidth="1"/>
    <col min="2" max="2" width="53.42578125" customWidth="1"/>
    <col min="3" max="3" width="9.5703125" customWidth="1"/>
    <col min="4" max="4" width="9.7109375" customWidth="1"/>
    <col min="5" max="5" width="8.5703125" customWidth="1"/>
    <col min="6" max="6" width="7.28515625" customWidth="1"/>
    <col min="8" max="8" width="12.42578125" customWidth="1"/>
  </cols>
  <sheetData>
    <row r="1" spans="1:6" x14ac:dyDescent="0.2">
      <c r="B1" t="s">
        <v>3</v>
      </c>
    </row>
    <row r="2" spans="1:6" x14ac:dyDescent="0.2">
      <c r="B2" s="13" t="s">
        <v>181</v>
      </c>
    </row>
    <row r="3" spans="1:6" x14ac:dyDescent="0.2">
      <c r="B3" s="13" t="s">
        <v>102</v>
      </c>
    </row>
    <row r="5" spans="1:6" ht="15.75" x14ac:dyDescent="0.25">
      <c r="B5" s="14" t="s">
        <v>105</v>
      </c>
      <c r="C5" s="14"/>
      <c r="D5" s="15"/>
      <c r="E5" s="15"/>
    </row>
    <row r="6" spans="1:6" ht="15.75" x14ac:dyDescent="0.25">
      <c r="B6" s="14" t="s">
        <v>178</v>
      </c>
      <c r="C6" s="14"/>
      <c r="D6" s="15"/>
      <c r="E6" s="15"/>
    </row>
    <row r="7" spans="1:6" ht="15" x14ac:dyDescent="0.25">
      <c r="B7" s="6"/>
      <c r="C7" s="6"/>
      <c r="D7" s="6"/>
      <c r="E7" s="6"/>
      <c r="F7" s="1"/>
    </row>
    <row r="8" spans="1:6" x14ac:dyDescent="0.2">
      <c r="E8" s="5"/>
      <c r="F8" s="16" t="s">
        <v>20</v>
      </c>
    </row>
    <row r="9" spans="1:6" ht="12.75" customHeight="1" x14ac:dyDescent="0.2">
      <c r="A9" s="172" t="s">
        <v>5</v>
      </c>
      <c r="B9" s="172" t="s">
        <v>8</v>
      </c>
      <c r="C9" s="175" t="s">
        <v>0</v>
      </c>
      <c r="D9" s="2"/>
      <c r="E9" s="3" t="s">
        <v>1</v>
      </c>
      <c r="F9" s="4"/>
    </row>
    <row r="10" spans="1:6" ht="14.25" customHeight="1" x14ac:dyDescent="0.2">
      <c r="A10" s="173"/>
      <c r="B10" s="173"/>
      <c r="C10" s="176"/>
      <c r="D10" s="178" t="s">
        <v>6</v>
      </c>
      <c r="E10" s="179"/>
      <c r="F10" s="175" t="s">
        <v>4</v>
      </c>
    </row>
    <row r="11" spans="1:6" ht="12.75" customHeight="1" x14ac:dyDescent="0.2">
      <c r="A11" s="173"/>
      <c r="B11" s="173"/>
      <c r="C11" s="176"/>
      <c r="D11" s="175" t="s">
        <v>2</v>
      </c>
      <c r="E11" s="175" t="s">
        <v>7</v>
      </c>
      <c r="F11" s="176"/>
    </row>
    <row r="12" spans="1:6" x14ac:dyDescent="0.2">
      <c r="A12" s="173"/>
      <c r="B12" s="173"/>
      <c r="C12" s="176"/>
      <c r="D12" s="176"/>
      <c r="E12" s="176"/>
      <c r="F12" s="176"/>
    </row>
    <row r="13" spans="1:6" ht="10.15" customHeight="1" x14ac:dyDescent="0.2">
      <c r="A13" s="174"/>
      <c r="B13" s="174"/>
      <c r="C13" s="177"/>
      <c r="D13" s="177"/>
      <c r="E13" s="177"/>
      <c r="F13" s="177"/>
    </row>
    <row r="14" spans="1:6" ht="11.25" customHeight="1" x14ac:dyDescent="0.2">
      <c r="A14" s="11">
        <v>1</v>
      </c>
      <c r="B14" s="11">
        <v>2</v>
      </c>
      <c r="C14" s="11">
        <v>3</v>
      </c>
      <c r="D14" s="11">
        <v>4</v>
      </c>
      <c r="E14" s="11">
        <v>5</v>
      </c>
      <c r="F14" s="11">
        <v>6</v>
      </c>
    </row>
    <row r="15" spans="1:6" ht="30" customHeight="1" x14ac:dyDescent="0.2">
      <c r="A15" s="22" t="s">
        <v>30</v>
      </c>
      <c r="B15" s="17" t="s">
        <v>23</v>
      </c>
      <c r="C15" s="125">
        <f t="shared" ref="C15:C20" si="0">D15+F15</f>
        <v>-11002</v>
      </c>
      <c r="D15" s="125">
        <f>D16</f>
        <v>-11002</v>
      </c>
      <c r="E15" s="125"/>
      <c r="F15" s="125"/>
    </row>
    <row r="16" spans="1:6" ht="14.25" x14ac:dyDescent="0.2">
      <c r="A16" s="20" t="s">
        <v>10</v>
      </c>
      <c r="B16" s="8" t="s">
        <v>9</v>
      </c>
      <c r="C16" s="125">
        <f t="shared" si="0"/>
        <v>-11002</v>
      </c>
      <c r="D16" s="125">
        <f>D17</f>
        <v>-11002</v>
      </c>
      <c r="E16" s="125">
        <f>E17</f>
        <v>0</v>
      </c>
      <c r="F16" s="125">
        <f>F17</f>
        <v>0</v>
      </c>
    </row>
    <row r="17" spans="1:7" ht="14.45" customHeight="1" x14ac:dyDescent="0.2">
      <c r="A17" s="10" t="s">
        <v>11</v>
      </c>
      <c r="B17" s="28" t="s">
        <v>14</v>
      </c>
      <c r="C17" s="126">
        <f t="shared" si="0"/>
        <v>-11002</v>
      </c>
      <c r="D17" s="126">
        <v>-11002</v>
      </c>
      <c r="E17" s="126"/>
      <c r="F17" s="126"/>
    </row>
    <row r="18" spans="1:7" ht="15.6" customHeight="1" x14ac:dyDescent="0.2">
      <c r="A18" s="18" t="s">
        <v>31</v>
      </c>
      <c r="B18" s="17" t="s">
        <v>9</v>
      </c>
      <c r="C18" s="125">
        <f t="shared" si="0"/>
        <v>77002</v>
      </c>
      <c r="D18" s="125">
        <f>D19+D44</f>
        <v>12895</v>
      </c>
      <c r="E18" s="125">
        <f>E19+E44</f>
        <v>-19627</v>
      </c>
      <c r="F18" s="125">
        <f>F19+F44</f>
        <v>64107</v>
      </c>
    </row>
    <row r="19" spans="1:7" ht="14.45" customHeight="1" x14ac:dyDescent="0.2">
      <c r="A19" s="20" t="s">
        <v>32</v>
      </c>
      <c r="B19" s="165" t="s">
        <v>92</v>
      </c>
      <c r="C19" s="125">
        <f t="shared" si="0"/>
        <v>65347</v>
      </c>
      <c r="D19" s="125">
        <f>SUM(D20:D43)</f>
        <v>25700</v>
      </c>
      <c r="E19" s="125">
        <f>SUM(E20:E43)</f>
        <v>0</v>
      </c>
      <c r="F19" s="125">
        <f>SUM(F20:F43)</f>
        <v>39647</v>
      </c>
    </row>
    <row r="20" spans="1:7" ht="15" x14ac:dyDescent="0.2">
      <c r="A20" s="10" t="s">
        <v>53</v>
      </c>
      <c r="B20" s="28" t="s">
        <v>15</v>
      </c>
      <c r="C20" s="126">
        <f t="shared" si="0"/>
        <v>5090</v>
      </c>
      <c r="D20" s="126">
        <v>5090</v>
      </c>
      <c r="E20" s="126"/>
      <c r="F20" s="126"/>
      <c r="G20" s="27"/>
    </row>
    <row r="21" spans="1:7" ht="15" x14ac:dyDescent="0.25">
      <c r="A21" s="10" t="s">
        <v>54</v>
      </c>
      <c r="B21" s="101" t="s">
        <v>17</v>
      </c>
      <c r="C21" s="126">
        <f t="shared" ref="C21:C57" si="1">D21+F21</f>
        <v>4709</v>
      </c>
      <c r="D21" s="126"/>
      <c r="E21" s="126"/>
      <c r="F21" s="126">
        <v>4709</v>
      </c>
    </row>
    <row r="22" spans="1:7" ht="15" x14ac:dyDescent="0.25">
      <c r="A22" s="10" t="s">
        <v>55</v>
      </c>
      <c r="B22" s="101" t="s">
        <v>18</v>
      </c>
      <c r="C22" s="126">
        <f t="shared" si="1"/>
        <v>4839</v>
      </c>
      <c r="D22" s="114">
        <v>3639</v>
      </c>
      <c r="E22" s="114"/>
      <c r="F22" s="133">
        <v>1200</v>
      </c>
    </row>
    <row r="23" spans="1:7" ht="15" x14ac:dyDescent="0.25">
      <c r="A23" s="10" t="s">
        <v>56</v>
      </c>
      <c r="B23" s="101" t="s">
        <v>16</v>
      </c>
      <c r="C23" s="126">
        <f t="shared" si="1"/>
        <v>8945</v>
      </c>
      <c r="D23" s="93"/>
      <c r="E23" s="93"/>
      <c r="F23" s="123">
        <v>8945</v>
      </c>
    </row>
    <row r="24" spans="1:7" ht="15" x14ac:dyDescent="0.25">
      <c r="A24" s="10" t="s">
        <v>57</v>
      </c>
      <c r="B24" s="101" t="s">
        <v>27</v>
      </c>
      <c r="C24" s="126">
        <f t="shared" si="1"/>
        <v>1938</v>
      </c>
      <c r="D24" s="93">
        <v>1938</v>
      </c>
      <c r="E24" s="93"/>
      <c r="F24" s="127"/>
    </row>
    <row r="25" spans="1:7" ht="15" x14ac:dyDescent="0.25">
      <c r="A25" s="10" t="s">
        <v>33</v>
      </c>
      <c r="B25" s="101" t="s">
        <v>28</v>
      </c>
      <c r="C25" s="126">
        <f t="shared" si="1"/>
        <v>2932</v>
      </c>
      <c r="D25" s="93">
        <v>732</v>
      </c>
      <c r="E25" s="93"/>
      <c r="F25" s="123">
        <v>2200</v>
      </c>
      <c r="G25" s="122"/>
    </row>
    <row r="26" spans="1:7" ht="15" x14ac:dyDescent="0.25">
      <c r="A26" s="10" t="s">
        <v>34</v>
      </c>
      <c r="B26" s="101" t="s">
        <v>43</v>
      </c>
      <c r="C26" s="126">
        <f t="shared" si="1"/>
        <v>3514</v>
      </c>
      <c r="D26" s="126">
        <v>364</v>
      </c>
      <c r="E26" s="126"/>
      <c r="F26" s="126">
        <v>3150</v>
      </c>
    </row>
    <row r="27" spans="1:7" ht="15" x14ac:dyDescent="0.25">
      <c r="A27" s="10" t="s">
        <v>58</v>
      </c>
      <c r="B27" s="101" t="s">
        <v>37</v>
      </c>
      <c r="C27" s="126">
        <f t="shared" si="1"/>
        <v>984</v>
      </c>
      <c r="D27" s="126">
        <v>984</v>
      </c>
      <c r="E27" s="126"/>
      <c r="F27" s="126"/>
    </row>
    <row r="28" spans="1:7" ht="15.6" customHeight="1" x14ac:dyDescent="0.2">
      <c r="A28" s="10" t="s">
        <v>59</v>
      </c>
      <c r="B28" s="28" t="s">
        <v>79</v>
      </c>
      <c r="C28" s="126">
        <f t="shared" si="1"/>
        <v>883</v>
      </c>
      <c r="D28" s="126">
        <v>883</v>
      </c>
      <c r="E28" s="126"/>
      <c r="F28" s="126"/>
    </row>
    <row r="29" spans="1:7" ht="15" x14ac:dyDescent="0.25">
      <c r="A29" s="10" t="s">
        <v>60</v>
      </c>
      <c r="B29" s="101" t="s">
        <v>128</v>
      </c>
      <c r="C29" s="126">
        <f t="shared" si="1"/>
        <v>1867</v>
      </c>
      <c r="D29" s="128">
        <v>1867</v>
      </c>
      <c r="E29" s="128"/>
      <c r="F29" s="128"/>
    </row>
    <row r="30" spans="1:7" ht="15" x14ac:dyDescent="0.25">
      <c r="A30" s="10" t="s">
        <v>61</v>
      </c>
      <c r="B30" s="101" t="s">
        <v>39</v>
      </c>
      <c r="C30" s="126">
        <f t="shared" si="1"/>
        <v>1405</v>
      </c>
      <c r="D30" s="128"/>
      <c r="E30" s="128"/>
      <c r="F30" s="134">
        <v>1405</v>
      </c>
    </row>
    <row r="31" spans="1:7" ht="15" x14ac:dyDescent="0.25">
      <c r="A31" s="10" t="s">
        <v>62</v>
      </c>
      <c r="B31" s="101" t="s">
        <v>40</v>
      </c>
      <c r="C31" s="126">
        <f t="shared" si="1"/>
        <v>924</v>
      </c>
      <c r="D31" s="128">
        <v>924</v>
      </c>
      <c r="E31" s="128"/>
      <c r="F31" s="128"/>
      <c r="G31" s="13"/>
    </row>
    <row r="32" spans="1:7" ht="15" x14ac:dyDescent="0.25">
      <c r="A32" s="10" t="s">
        <v>63</v>
      </c>
      <c r="B32" s="101" t="s">
        <v>41</v>
      </c>
      <c r="C32" s="126">
        <f t="shared" si="1"/>
        <v>773</v>
      </c>
      <c r="D32" s="128">
        <v>773</v>
      </c>
      <c r="E32" s="128"/>
      <c r="F32" s="128"/>
    </row>
    <row r="33" spans="1:6" ht="15" x14ac:dyDescent="0.25">
      <c r="A33" s="10" t="s">
        <v>64</v>
      </c>
      <c r="B33" s="101" t="s">
        <v>80</v>
      </c>
      <c r="C33" s="126">
        <f t="shared" si="1"/>
        <v>3954</v>
      </c>
      <c r="D33" s="128">
        <v>1984</v>
      </c>
      <c r="E33" s="128"/>
      <c r="F33" s="128">
        <v>1970</v>
      </c>
    </row>
    <row r="34" spans="1:6" ht="15" x14ac:dyDescent="0.25">
      <c r="A34" s="10" t="s">
        <v>65</v>
      </c>
      <c r="B34" s="101" t="s">
        <v>44</v>
      </c>
      <c r="C34" s="126">
        <f t="shared" si="1"/>
        <v>1155</v>
      </c>
      <c r="D34" s="128">
        <v>1155</v>
      </c>
      <c r="E34" s="128"/>
      <c r="F34" s="128"/>
    </row>
    <row r="35" spans="1:6" ht="15" x14ac:dyDescent="0.25">
      <c r="A35" s="10" t="s">
        <v>66</v>
      </c>
      <c r="B35" s="102" t="s">
        <v>127</v>
      </c>
      <c r="C35" s="126">
        <f t="shared" si="1"/>
        <v>783</v>
      </c>
      <c r="D35" s="128">
        <v>783</v>
      </c>
      <c r="E35" s="128"/>
      <c r="F35" s="128"/>
    </row>
    <row r="36" spans="1:6" ht="15" x14ac:dyDescent="0.25">
      <c r="A36" s="10" t="s">
        <v>67</v>
      </c>
      <c r="B36" s="103" t="s">
        <v>26</v>
      </c>
      <c r="C36" s="126">
        <f t="shared" si="1"/>
        <v>2209</v>
      </c>
      <c r="D36" s="128"/>
      <c r="E36" s="128"/>
      <c r="F36" s="128">
        <v>2209</v>
      </c>
    </row>
    <row r="37" spans="1:6" ht="15" x14ac:dyDescent="0.25">
      <c r="A37" s="10" t="s">
        <v>68</v>
      </c>
      <c r="B37" s="103" t="s">
        <v>25</v>
      </c>
      <c r="C37" s="126">
        <f t="shared" si="1"/>
        <v>2259</v>
      </c>
      <c r="D37" s="128">
        <v>269</v>
      </c>
      <c r="E37" s="128"/>
      <c r="F37" s="128">
        <v>1990</v>
      </c>
    </row>
    <row r="38" spans="1:6" ht="13.15" customHeight="1" x14ac:dyDescent="0.25">
      <c r="A38" s="10" t="s">
        <v>69</v>
      </c>
      <c r="B38" s="102" t="s">
        <v>42</v>
      </c>
      <c r="C38" s="126">
        <f t="shared" si="1"/>
        <v>773</v>
      </c>
      <c r="D38" s="128">
        <v>773</v>
      </c>
      <c r="E38" s="128"/>
      <c r="F38" s="128"/>
    </row>
    <row r="39" spans="1:6" ht="12.6" customHeight="1" x14ac:dyDescent="0.25">
      <c r="A39" s="10" t="s">
        <v>70</v>
      </c>
      <c r="B39" s="103" t="s">
        <v>29</v>
      </c>
      <c r="C39" s="126">
        <f t="shared" si="1"/>
        <v>552</v>
      </c>
      <c r="D39" s="128">
        <v>552</v>
      </c>
      <c r="E39" s="128"/>
      <c r="F39" s="128"/>
    </row>
    <row r="40" spans="1:6" ht="15" x14ac:dyDescent="0.25">
      <c r="A40" s="10" t="s">
        <v>93</v>
      </c>
      <c r="B40" s="102" t="s">
        <v>24</v>
      </c>
      <c r="C40" s="126">
        <f t="shared" si="1"/>
        <v>894</v>
      </c>
      <c r="D40" s="135">
        <v>894</v>
      </c>
      <c r="E40" s="135"/>
      <c r="F40" s="135"/>
    </row>
    <row r="41" spans="1:6" ht="15" x14ac:dyDescent="0.25">
      <c r="A41" s="10" t="s">
        <v>71</v>
      </c>
      <c r="B41" s="101" t="s">
        <v>118</v>
      </c>
      <c r="C41" s="126">
        <f t="shared" si="1"/>
        <v>2239</v>
      </c>
      <c r="D41" s="135">
        <v>339</v>
      </c>
      <c r="E41" s="135"/>
      <c r="F41" s="135">
        <v>1900</v>
      </c>
    </row>
    <row r="42" spans="1:6" ht="15" x14ac:dyDescent="0.25">
      <c r="A42" s="10" t="s">
        <v>72</v>
      </c>
      <c r="B42" s="26" t="s">
        <v>19</v>
      </c>
      <c r="C42" s="126">
        <f t="shared" si="1"/>
        <v>1757</v>
      </c>
      <c r="D42" s="135">
        <v>1757</v>
      </c>
      <c r="E42" s="135"/>
      <c r="F42" s="135"/>
    </row>
    <row r="43" spans="1:6" ht="30" x14ac:dyDescent="0.25">
      <c r="A43" s="10" t="s">
        <v>130</v>
      </c>
      <c r="B43" s="103" t="s">
        <v>91</v>
      </c>
      <c r="C43" s="136">
        <f t="shared" si="1"/>
        <v>9969</v>
      </c>
      <c r="D43" s="135"/>
      <c r="E43" s="135"/>
      <c r="F43" s="135">
        <v>9969</v>
      </c>
    </row>
    <row r="44" spans="1:6" ht="13.9" customHeight="1" x14ac:dyDescent="0.2">
      <c r="A44" s="138" t="s">
        <v>82</v>
      </c>
      <c r="B44" s="124" t="s">
        <v>129</v>
      </c>
      <c r="C44" s="129">
        <f t="shared" si="1"/>
        <v>11655</v>
      </c>
      <c r="D44" s="137">
        <f>D45+D46+D47+D48+D49+D51+D52+D53+D54+D55+D56+D50</f>
        <v>-12805</v>
      </c>
      <c r="E44" s="137">
        <f>E45+E46+E47+E48+E49+E51+E52+E53+E54+E55+E56+E50</f>
        <v>-19627</v>
      </c>
      <c r="F44" s="137">
        <f>F45+F46+F47+F48+F49+F51+F52+F53+F54+F55+F56+F50</f>
        <v>24460</v>
      </c>
    </row>
    <row r="45" spans="1:6" ht="15" customHeight="1" x14ac:dyDescent="0.25">
      <c r="A45" s="10" t="s">
        <v>83</v>
      </c>
      <c r="B45" s="28" t="s">
        <v>15</v>
      </c>
      <c r="C45" s="136">
        <f t="shared" si="1"/>
        <v>0</v>
      </c>
      <c r="D45" s="135"/>
      <c r="E45" s="135">
        <v>-7800</v>
      </c>
      <c r="F45" s="135"/>
    </row>
    <row r="46" spans="1:6" ht="15.6" customHeight="1" x14ac:dyDescent="0.25">
      <c r="A46" s="10" t="s">
        <v>100</v>
      </c>
      <c r="B46" s="101" t="s">
        <v>28</v>
      </c>
      <c r="C46" s="136">
        <f t="shared" si="1"/>
        <v>7400</v>
      </c>
      <c r="D46" s="135">
        <v>7400</v>
      </c>
      <c r="E46" s="135">
        <v>9000</v>
      </c>
      <c r="F46" s="135"/>
    </row>
    <row r="47" spans="1:6" ht="15" x14ac:dyDescent="0.25">
      <c r="A47" s="10" t="s">
        <v>131</v>
      </c>
      <c r="B47" s="101" t="s">
        <v>16</v>
      </c>
      <c r="C47" s="126">
        <f>D47+F47</f>
        <v>0</v>
      </c>
      <c r="D47" s="93"/>
      <c r="E47" s="93">
        <v>-2560</v>
      </c>
      <c r="F47" s="123"/>
    </row>
    <row r="48" spans="1:6" ht="15" x14ac:dyDescent="0.25">
      <c r="A48" s="10" t="s">
        <v>132</v>
      </c>
      <c r="B48" s="101" t="s">
        <v>37</v>
      </c>
      <c r="C48" s="136">
        <f t="shared" si="1"/>
        <v>0</v>
      </c>
      <c r="D48" s="135">
        <v>-10400</v>
      </c>
      <c r="E48" s="135">
        <v>-8000</v>
      </c>
      <c r="F48" s="135">
        <v>10400</v>
      </c>
    </row>
    <row r="49" spans="1:6" ht="15" x14ac:dyDescent="0.25">
      <c r="A49" s="10" t="s">
        <v>133</v>
      </c>
      <c r="B49" s="101" t="s">
        <v>41</v>
      </c>
      <c r="C49" s="136">
        <f t="shared" si="1"/>
        <v>0</v>
      </c>
      <c r="D49" s="135">
        <v>-8460</v>
      </c>
      <c r="E49" s="135">
        <v>-8400</v>
      </c>
      <c r="F49" s="135">
        <v>8460</v>
      </c>
    </row>
    <row r="50" spans="1:6" ht="15" x14ac:dyDescent="0.25">
      <c r="A50" s="10" t="s">
        <v>134</v>
      </c>
      <c r="B50" s="101" t="s">
        <v>40</v>
      </c>
      <c r="C50" s="136">
        <f t="shared" si="1"/>
        <v>0</v>
      </c>
      <c r="D50" s="135">
        <v>-3200</v>
      </c>
      <c r="E50" s="135">
        <v>-3000</v>
      </c>
      <c r="F50" s="135">
        <v>3200</v>
      </c>
    </row>
    <row r="51" spans="1:6" ht="15" x14ac:dyDescent="0.25">
      <c r="A51" s="10" t="s">
        <v>135</v>
      </c>
      <c r="B51" s="101" t="s">
        <v>118</v>
      </c>
      <c r="C51" s="136">
        <f t="shared" si="1"/>
        <v>-1994</v>
      </c>
      <c r="D51" s="135">
        <v>-1994</v>
      </c>
      <c r="E51" s="135">
        <v>-1461</v>
      </c>
      <c r="F51" s="135"/>
    </row>
    <row r="52" spans="1:6" ht="13.9" customHeight="1" x14ac:dyDescent="0.25">
      <c r="A52" s="10" t="s">
        <v>136</v>
      </c>
      <c r="B52" s="103" t="s">
        <v>26</v>
      </c>
      <c r="C52" s="136">
        <f t="shared" si="1"/>
        <v>6779</v>
      </c>
      <c r="D52" s="135">
        <v>6779</v>
      </c>
      <c r="E52" s="135">
        <v>5224</v>
      </c>
      <c r="F52" s="135"/>
    </row>
    <row r="53" spans="1:6" ht="14.45" customHeight="1" x14ac:dyDescent="0.25">
      <c r="A53" s="10" t="s">
        <v>137</v>
      </c>
      <c r="B53" s="102" t="s">
        <v>42</v>
      </c>
      <c r="C53" s="136">
        <f t="shared" si="1"/>
        <v>-140</v>
      </c>
      <c r="D53" s="135">
        <v>-140</v>
      </c>
      <c r="E53" s="135">
        <v>-140</v>
      </c>
      <c r="F53" s="135"/>
    </row>
    <row r="54" spans="1:6" ht="15" x14ac:dyDescent="0.25">
      <c r="A54" s="10" t="s">
        <v>138</v>
      </c>
      <c r="B54" s="102" t="s">
        <v>127</v>
      </c>
      <c r="C54" s="136">
        <f t="shared" si="1"/>
        <v>0</v>
      </c>
      <c r="D54" s="135"/>
      <c r="E54" s="135">
        <v>-300</v>
      </c>
      <c r="F54" s="135"/>
    </row>
    <row r="55" spans="1:6" ht="15" x14ac:dyDescent="0.25">
      <c r="A55" s="10" t="s">
        <v>139</v>
      </c>
      <c r="B55" s="103" t="s">
        <v>29</v>
      </c>
      <c r="C55" s="136">
        <f t="shared" si="1"/>
        <v>0</v>
      </c>
      <c r="D55" s="135">
        <v>-2400</v>
      </c>
      <c r="E55" s="135">
        <v>-1800</v>
      </c>
      <c r="F55" s="135">
        <v>2400</v>
      </c>
    </row>
    <row r="56" spans="1:6" ht="14.45" customHeight="1" x14ac:dyDescent="0.25">
      <c r="A56" s="10" t="s">
        <v>175</v>
      </c>
      <c r="B56" s="103" t="s">
        <v>25</v>
      </c>
      <c r="C56" s="136">
        <f t="shared" si="1"/>
        <v>-390</v>
      </c>
      <c r="D56" s="135">
        <v>-390</v>
      </c>
      <c r="E56" s="135">
        <v>-390</v>
      </c>
      <c r="F56" s="135"/>
    </row>
    <row r="57" spans="1:6" ht="14.25" x14ac:dyDescent="0.2">
      <c r="A57" s="10"/>
      <c r="B57" s="12" t="s">
        <v>0</v>
      </c>
      <c r="C57" s="129">
        <f t="shared" si="1"/>
        <v>66000</v>
      </c>
      <c r="D57" s="130">
        <f>D15+D18</f>
        <v>1893</v>
      </c>
      <c r="E57" s="130">
        <f>E15+E18</f>
        <v>-19627</v>
      </c>
      <c r="F57" s="130">
        <f>F15+F18</f>
        <v>64107</v>
      </c>
    </row>
    <row r="58" spans="1:6" ht="15" x14ac:dyDescent="0.25">
      <c r="B58" s="98"/>
      <c r="C58" s="131"/>
      <c r="D58" s="131"/>
      <c r="E58" s="131"/>
      <c r="F58" s="132"/>
    </row>
    <row r="83" spans="9:9" ht="15" customHeight="1" x14ac:dyDescent="0.2"/>
    <row r="84" spans="9:9" ht="30.6" customHeight="1" x14ac:dyDescent="0.2"/>
    <row r="85" spans="9:9" ht="25.15" customHeight="1" x14ac:dyDescent="0.2"/>
    <row r="86" spans="9:9" ht="13.15" customHeight="1" x14ac:dyDescent="0.2"/>
    <row r="87" spans="9:9" ht="13.5" customHeight="1" x14ac:dyDescent="0.2"/>
    <row r="88" spans="9:9" ht="25.9" customHeight="1" x14ac:dyDescent="0.2"/>
    <row r="89" spans="9:9" ht="13.5" customHeight="1" x14ac:dyDescent="0.2"/>
    <row r="90" spans="9:9" ht="13.5" customHeight="1" x14ac:dyDescent="0.2"/>
    <row r="91" spans="9:9" ht="16.149999999999999" customHeight="1" x14ac:dyDescent="0.2"/>
    <row r="92" spans="9:9" ht="30" customHeight="1" x14ac:dyDescent="0.2"/>
    <row r="93" spans="9:9" ht="15" customHeight="1" x14ac:dyDescent="0.2"/>
    <row r="94" spans="9:9" ht="15.6" customHeight="1" x14ac:dyDescent="0.2">
      <c r="I94" s="13"/>
    </row>
    <row r="97" ht="14.45" customHeight="1" x14ac:dyDescent="0.2"/>
  </sheetData>
  <mergeCells count="7">
    <mergeCell ref="A9:A13"/>
    <mergeCell ref="B9:B13"/>
    <mergeCell ref="C9:C13"/>
    <mergeCell ref="D10:E10"/>
    <mergeCell ref="F10:F13"/>
    <mergeCell ref="D11:D13"/>
    <mergeCell ref="E11:E13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 priedas (patiksl.)</vt:lpstr>
      <vt:lpstr>2 priedas (patiksl.)</vt:lpstr>
      <vt:lpstr>3 priedas</vt:lpstr>
      <vt:lpstr>4 priedas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2014-12-16T07:51:43Z</cp:lastPrinted>
  <dcterms:created xsi:type="dcterms:W3CDTF">2006-11-21T07:32:28Z</dcterms:created>
  <dcterms:modified xsi:type="dcterms:W3CDTF">2014-12-19T10:00:52Z</dcterms:modified>
</cp:coreProperties>
</file>