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65" windowWidth="12285" windowHeight="4590" activeTab="3"/>
  </bookViews>
  <sheets>
    <sheet name="1 priedas" sheetId="27" r:id="rId1"/>
    <sheet name="2 priedas" sheetId="26" r:id="rId2"/>
    <sheet name="3 priedas" sheetId="28" r:id="rId3"/>
    <sheet name="4 priedas" sheetId="25" r:id="rId4"/>
  </sheets>
  <calcPr calcId="145621"/>
</workbook>
</file>

<file path=xl/calcChain.xml><?xml version="1.0" encoding="utf-8"?>
<calcChain xmlns="http://schemas.openxmlformats.org/spreadsheetml/2006/main">
  <c r="E19" i="28" l="1"/>
  <c r="F19" i="28"/>
  <c r="F18" i="28"/>
  <c r="F31" i="28"/>
  <c r="D19" i="28"/>
  <c r="D18" i="28"/>
  <c r="D31" i="28"/>
  <c r="C28" i="28"/>
  <c r="C29" i="28"/>
  <c r="E18" i="28"/>
  <c r="E31" i="28"/>
  <c r="C30" i="28"/>
  <c r="E16" i="28"/>
  <c r="E15" i="28"/>
  <c r="F16" i="28"/>
  <c r="F15" i="28"/>
  <c r="D16" i="28"/>
  <c r="D15" i="28"/>
  <c r="C17" i="28"/>
  <c r="C20" i="28"/>
  <c r="C21" i="28"/>
  <c r="C22" i="28"/>
  <c r="C23" i="28"/>
  <c r="C24" i="28"/>
  <c r="C25" i="28"/>
  <c r="C26" i="28"/>
  <c r="C27" i="28"/>
  <c r="E71" i="26"/>
  <c r="E105" i="26"/>
  <c r="F71" i="26"/>
  <c r="F105" i="26"/>
  <c r="D71" i="26"/>
  <c r="D105" i="26"/>
  <c r="C75" i="26"/>
  <c r="E31" i="26"/>
  <c r="F31" i="26"/>
  <c r="D31" i="26"/>
  <c r="C32" i="26"/>
  <c r="F38" i="26"/>
  <c r="C15" i="27"/>
  <c r="E92" i="26"/>
  <c r="D92" i="26"/>
  <c r="D91" i="26"/>
  <c r="C94" i="26"/>
  <c r="C76" i="26"/>
  <c r="C74" i="26"/>
  <c r="C73" i="26"/>
  <c r="E19" i="25"/>
  <c r="E18" i="25"/>
  <c r="E43" i="25"/>
  <c r="F19" i="25"/>
  <c r="F18" i="25"/>
  <c r="D19" i="25"/>
  <c r="C19" i="25"/>
  <c r="E106" i="26"/>
  <c r="F106" i="26"/>
  <c r="D106" i="26"/>
  <c r="E88" i="26"/>
  <c r="F88" i="26"/>
  <c r="F87" i="26"/>
  <c r="D88" i="26"/>
  <c r="C90" i="26"/>
  <c r="C38" i="25"/>
  <c r="E96" i="26"/>
  <c r="E95" i="26"/>
  <c r="F96" i="26"/>
  <c r="F95" i="26"/>
  <c r="C40" i="25"/>
  <c r="C39" i="25"/>
  <c r="E19" i="26"/>
  <c r="F19" i="26"/>
  <c r="F18" i="26"/>
  <c r="D19" i="26"/>
  <c r="C19" i="26"/>
  <c r="E23" i="26"/>
  <c r="F23" i="26"/>
  <c r="D23" i="26"/>
  <c r="C20" i="26"/>
  <c r="C13" i="27"/>
  <c r="C23" i="27"/>
  <c r="E33" i="26"/>
  <c r="F33" i="26"/>
  <c r="D33" i="26"/>
  <c r="C34" i="26"/>
  <c r="E38" i="26"/>
  <c r="D38" i="26"/>
  <c r="C38" i="26"/>
  <c r="C39" i="26"/>
  <c r="D41" i="26"/>
  <c r="D40" i="26"/>
  <c r="C40" i="26"/>
  <c r="C42" i="26"/>
  <c r="C22" i="26"/>
  <c r="C21" i="26"/>
  <c r="C24" i="26"/>
  <c r="D96" i="26"/>
  <c r="C97" i="26"/>
  <c r="D46" i="26"/>
  <c r="C47" i="26"/>
  <c r="D48" i="26"/>
  <c r="C48" i="26"/>
  <c r="D49" i="26"/>
  <c r="C49" i="26"/>
  <c r="C50" i="26"/>
  <c r="D51" i="26"/>
  <c r="C51" i="26"/>
  <c r="D52" i="26"/>
  <c r="C52" i="26"/>
  <c r="D53" i="26"/>
  <c r="C53" i="26"/>
  <c r="D54" i="26"/>
  <c r="C54" i="26"/>
  <c r="C55" i="26"/>
  <c r="D56" i="26"/>
  <c r="C56" i="26"/>
  <c r="D57" i="26"/>
  <c r="D58" i="26"/>
  <c r="C58" i="26"/>
  <c r="D59" i="26"/>
  <c r="C59" i="26"/>
  <c r="D60" i="26"/>
  <c r="C60" i="26"/>
  <c r="C61" i="26"/>
  <c r="D62" i="26"/>
  <c r="C62" i="26"/>
  <c r="D63" i="26"/>
  <c r="C63" i="26"/>
  <c r="D64" i="26"/>
  <c r="C64" i="26"/>
  <c r="D65" i="26"/>
  <c r="C65" i="26"/>
  <c r="C66" i="26"/>
  <c r="D67" i="26"/>
  <c r="C67" i="26"/>
  <c r="D68" i="26"/>
  <c r="C68" i="26"/>
  <c r="D69" i="26"/>
  <c r="C69" i="26"/>
  <c r="D70" i="26"/>
  <c r="C70" i="26"/>
  <c r="D45" i="26"/>
  <c r="E16" i="26"/>
  <c r="E15" i="26"/>
  <c r="F16" i="26"/>
  <c r="F15" i="26"/>
  <c r="D16" i="26"/>
  <c r="D15" i="26"/>
  <c r="C17" i="26"/>
  <c r="E84" i="26"/>
  <c r="E83" i="26"/>
  <c r="F84" i="26"/>
  <c r="F83" i="26"/>
  <c r="D84" i="26"/>
  <c r="D83" i="26"/>
  <c r="C83" i="26"/>
  <c r="E28" i="26"/>
  <c r="E26" i="26"/>
  <c r="F28" i="26"/>
  <c r="F26" i="26"/>
  <c r="D28" i="26"/>
  <c r="C29" i="26"/>
  <c r="C30" i="26"/>
  <c r="C72" i="26"/>
  <c r="C28" i="25"/>
  <c r="C29" i="25"/>
  <c r="C30" i="25"/>
  <c r="C31" i="25"/>
  <c r="C32" i="25"/>
  <c r="C33" i="25"/>
  <c r="C34" i="25"/>
  <c r="C35" i="25"/>
  <c r="C36" i="25"/>
  <c r="C37" i="25"/>
  <c r="C41" i="25"/>
  <c r="C42" i="25"/>
  <c r="E44" i="26"/>
  <c r="E43" i="26"/>
  <c r="F44" i="26"/>
  <c r="E87" i="26"/>
  <c r="E35" i="26"/>
  <c r="F35" i="26"/>
  <c r="C35" i="26"/>
  <c r="D35" i="26"/>
  <c r="C37" i="26"/>
  <c r="C27" i="25"/>
  <c r="E16" i="25"/>
  <c r="F16" i="25"/>
  <c r="D16" i="25"/>
  <c r="D15" i="25"/>
  <c r="C26" i="25"/>
  <c r="C24" i="25"/>
  <c r="C23" i="25"/>
  <c r="C22" i="25"/>
  <c r="C25" i="26"/>
  <c r="C27" i="26"/>
  <c r="E99" i="26"/>
  <c r="E98" i="26"/>
  <c r="F99" i="26"/>
  <c r="C99" i="26"/>
  <c r="D99" i="26"/>
  <c r="E91" i="26"/>
  <c r="F93" i="26"/>
  <c r="F92" i="26"/>
  <c r="E81" i="26"/>
  <c r="E80" i="26"/>
  <c r="F81" i="26"/>
  <c r="F80" i="26"/>
  <c r="D81" i="26"/>
  <c r="D80" i="26"/>
  <c r="D101" i="26"/>
  <c r="C101" i="26"/>
  <c r="E78" i="26"/>
  <c r="E77" i="26"/>
  <c r="F78" i="26"/>
  <c r="F77" i="26"/>
  <c r="C57" i="26"/>
  <c r="C36" i="26"/>
  <c r="C100" i="26"/>
  <c r="C89" i="26"/>
  <c r="C86" i="26"/>
  <c r="C85" i="26"/>
  <c r="C82" i="26"/>
  <c r="C20" i="25"/>
  <c r="C25" i="25"/>
  <c r="C21" i="25"/>
  <c r="C17" i="25"/>
  <c r="D78" i="26"/>
  <c r="D77" i="26"/>
  <c r="C77" i="26"/>
  <c r="C41" i="26"/>
  <c r="C79" i="26"/>
  <c r="D95" i="26"/>
  <c r="C95" i="26"/>
  <c r="C106" i="26"/>
  <c r="C45" i="26"/>
  <c r="D87" i="26"/>
  <c r="C87" i="26"/>
  <c r="C93" i="26"/>
  <c r="C71" i="26"/>
  <c r="F43" i="26"/>
  <c r="C16" i="26"/>
  <c r="D26" i="26"/>
  <c r="C26" i="26"/>
  <c r="C33" i="26"/>
  <c r="C31" i="26"/>
  <c r="E104" i="26"/>
  <c r="C96" i="26"/>
  <c r="D44" i="26"/>
  <c r="D103" i="26"/>
  <c r="C23" i="26"/>
  <c r="C88" i="26"/>
  <c r="C46" i="26"/>
  <c r="D98" i="26"/>
  <c r="D104" i="26"/>
  <c r="F104" i="26"/>
  <c r="C104" i="26"/>
  <c r="C78" i="26"/>
  <c r="D18" i="25"/>
  <c r="D43" i="25"/>
  <c r="C15" i="25"/>
  <c r="C16" i="25"/>
  <c r="D43" i="26"/>
  <c r="C43" i="26"/>
  <c r="E103" i="26"/>
  <c r="C44" i="26"/>
  <c r="E18" i="26"/>
  <c r="E101" i="26"/>
  <c r="C92" i="26"/>
  <c r="F91" i="26"/>
  <c r="C91" i="26"/>
  <c r="C28" i="26"/>
  <c r="D18" i="26"/>
  <c r="C18" i="26"/>
  <c r="C81" i="26"/>
  <c r="F98" i="26"/>
  <c r="C98" i="26"/>
  <c r="C105" i="26"/>
  <c r="C84" i="26"/>
  <c r="C16" i="28"/>
  <c r="C15" i="26"/>
  <c r="F103" i="26"/>
  <c r="C103" i="26"/>
  <c r="F101" i="26"/>
  <c r="C18" i="28"/>
  <c r="C19" i="28"/>
  <c r="C15" i="28"/>
  <c r="C31" i="28"/>
  <c r="F43" i="25"/>
  <c r="C43" i="25"/>
  <c r="C18" i="25"/>
  <c r="C80" i="26"/>
</calcChain>
</file>

<file path=xl/sharedStrings.xml><?xml version="1.0" encoding="utf-8"?>
<sst xmlns="http://schemas.openxmlformats.org/spreadsheetml/2006/main" count="339" uniqueCount="216">
  <si>
    <t>Iš viso</t>
  </si>
  <si>
    <t>Iš jų:</t>
  </si>
  <si>
    <t>iš viso</t>
  </si>
  <si>
    <t xml:space="preserve">                                                                       Kretingos rajono savivaldybės tarybos</t>
  </si>
  <si>
    <t>turtui įsigyti</t>
  </si>
  <si>
    <t>Eil. Nr.</t>
  </si>
  <si>
    <t>išlaidoms</t>
  </si>
  <si>
    <t>iš jų: darbo užmo-kesčiui</t>
  </si>
  <si>
    <t>Asignavimų valdytojų, programų, išlaidų pavadinimas</t>
  </si>
  <si>
    <t>Švietimo programa (Nr. 08)</t>
  </si>
  <si>
    <t>1.1</t>
  </si>
  <si>
    <t>1.1.1</t>
  </si>
  <si>
    <t>Savivaldybės savarankiškoms funkcijoms vykdyti</t>
  </si>
  <si>
    <t>Socialinės paramos programa (Nr. 09)</t>
  </si>
  <si>
    <t>Speciali tikslinė dotacija  mokinio krepšeliui finansuoti</t>
  </si>
  <si>
    <t>Jurgio Pabrėžos universitetinė gimnazija</t>
  </si>
  <si>
    <t xml:space="preserve">Marijono Daujoto pagrindinė mokykla </t>
  </si>
  <si>
    <t>Salantų gimnazija</t>
  </si>
  <si>
    <t>Darbėnų gimnazija</t>
  </si>
  <si>
    <t>Darželis – mokykla „Žibutė“</t>
  </si>
  <si>
    <t>Kretingos suaugusiųjų ir jaunimo mokymo centras</t>
  </si>
  <si>
    <t>(Litais)</t>
  </si>
  <si>
    <t>Kretingos muziejus</t>
  </si>
  <si>
    <t>Kultūros programa (Nr.07)</t>
  </si>
  <si>
    <t>Kretingos socialinių paslaugų centras</t>
  </si>
  <si>
    <t>Ekonomikos ir biudžeto skyrius (asignavimų valdytojas - Savivaldybės administracijos direktorius)</t>
  </si>
  <si>
    <t>Salantų lopšelis-darželis "Rasa"</t>
  </si>
  <si>
    <t>Lopšelis - darželis "Žilvitis"</t>
  </si>
  <si>
    <t>Lopšelis - darželis "Ąžuoliukas"</t>
  </si>
  <si>
    <t>Kartenos mokykla-daugiafunkcis centras</t>
  </si>
  <si>
    <t>Vydmantų gimnazija</t>
  </si>
  <si>
    <t>Lopšelis - darželis "Eglutė"</t>
  </si>
  <si>
    <t>Kretingos meno mokykla</t>
  </si>
  <si>
    <t>1</t>
  </si>
  <si>
    <t>2</t>
  </si>
  <si>
    <t>2.1</t>
  </si>
  <si>
    <t>2.1.6</t>
  </si>
  <si>
    <t>2.1.7</t>
  </si>
  <si>
    <t>Savivaldybės administracija</t>
  </si>
  <si>
    <t>Bendroji programa (Nr. 01)</t>
  </si>
  <si>
    <t>Administracijos veiklos išlaidos</t>
  </si>
  <si>
    <t>Seniūnijų programa (Nr. 02)</t>
  </si>
  <si>
    <t>Savarankiškoms funkcijoms vykdyti, iš jų:</t>
  </si>
  <si>
    <t>Baublių mokykla-daugiafunkcis centras</t>
  </si>
  <si>
    <t>Kūlupėnų M.Valančiaus pagrindinė mokykla</t>
  </si>
  <si>
    <t>Jokūbavo A.Stulginskio pagrindinė mokykla</t>
  </si>
  <si>
    <t>Kurmaičių pradinė mokykla</t>
  </si>
  <si>
    <t>Rūdaičių mokykla</t>
  </si>
  <si>
    <t>Lopšelis - darželis "Voveraitė"</t>
  </si>
  <si>
    <t>Pedagoginė psichologinė tarnyba</t>
  </si>
  <si>
    <t>Pedagogų švietimo centras</t>
  </si>
  <si>
    <t>Salantų meno mokykla</t>
  </si>
  <si>
    <t>Kretingos sporto mokykla</t>
  </si>
  <si>
    <t>Simono Daukanto pagrindinė mokykla</t>
  </si>
  <si>
    <t>Lopšelis-darželis "Pasaka"</t>
  </si>
  <si>
    <t>M. Valančiaus viešoji biblioteka</t>
  </si>
  <si>
    <t>Savarankiškoms funkcijoms vykdyti</t>
  </si>
  <si>
    <t>Salantų kultūros centras</t>
  </si>
  <si>
    <t>Kretingos rajono kultūros centras</t>
  </si>
  <si>
    <t>Strateginio planavimo ir investicijų programa (Nr.04)</t>
  </si>
  <si>
    <t>Valstybės biudžeto lėšos užsienyje mirusio (žuvusio) Lietuvos Respublikos piliečio palaikams į Lietuvą parvežti</t>
  </si>
  <si>
    <t>Įstaigos pajamos, skirtos veiklos išlaidoms</t>
  </si>
  <si>
    <t xml:space="preserve">                                                                       1 priedas</t>
  </si>
  <si>
    <t xml:space="preserve">            2014 metų Kretingos rajono savivaldybės biudžeto  pajamų</t>
  </si>
  <si>
    <t>Pajamų pavadinimas</t>
  </si>
  <si>
    <t>Europos Sąjungos finansinės paramos lėšos</t>
  </si>
  <si>
    <t>Iš viso pajamų:</t>
  </si>
  <si>
    <t>Valstybės biudžeto lėšos užsienyje mirusio (žuvusio) Lietuvos Respublikos  piliečio palaikams į Lietuvą parvežti</t>
  </si>
  <si>
    <t xml:space="preserve">                                                                       3 priedas</t>
  </si>
  <si>
    <t>2.1.1</t>
  </si>
  <si>
    <t>2.1.2</t>
  </si>
  <si>
    <t>2.1.3</t>
  </si>
  <si>
    <t>2.1.4</t>
  </si>
  <si>
    <t>2.1.5</t>
  </si>
  <si>
    <t>2.1.8</t>
  </si>
  <si>
    <t>2.1.9</t>
  </si>
  <si>
    <t>2.1.10</t>
  </si>
  <si>
    <t>2.1.11</t>
  </si>
  <si>
    <t>2.1.12</t>
  </si>
  <si>
    <t>2.1.13</t>
  </si>
  <si>
    <t>2.1.14</t>
  </si>
  <si>
    <t>2.1.15</t>
  </si>
  <si>
    <t>2.1.16</t>
  </si>
  <si>
    <t>2.1.17</t>
  </si>
  <si>
    <t>2.1.18</t>
  </si>
  <si>
    <t>2.1.19</t>
  </si>
  <si>
    <t>2.1.20</t>
  </si>
  <si>
    <t>2.1.22</t>
  </si>
  <si>
    <t>2.1.23</t>
  </si>
  <si>
    <t>3.1</t>
  </si>
  <si>
    <t>3.1.1</t>
  </si>
  <si>
    <t>4.1</t>
  </si>
  <si>
    <t>4.1.1</t>
  </si>
  <si>
    <t>5</t>
  </si>
  <si>
    <t>5.1</t>
  </si>
  <si>
    <t>5.1.1</t>
  </si>
  <si>
    <t>6</t>
  </si>
  <si>
    <t>6.1</t>
  </si>
  <si>
    <t>6.1.1</t>
  </si>
  <si>
    <t>7</t>
  </si>
  <si>
    <t>7.1</t>
  </si>
  <si>
    <t>8</t>
  </si>
  <si>
    <t>8.1</t>
  </si>
  <si>
    <t>Vyskupo M. Valančiaus gimtinės muziejus</t>
  </si>
  <si>
    <t>Grūšlaukės pagrindinė mokykla</t>
  </si>
  <si>
    <t>Marijos Tiškevičiūtės mokykla</t>
  </si>
  <si>
    <t>Įstaigos pajamos, skirtos veiklos išlaidoms, iš jų:</t>
  </si>
  <si>
    <t>2.2</t>
  </si>
  <si>
    <t>2.2.1</t>
  </si>
  <si>
    <t>Valstybės investicijų programoje investiciniams projektams vykdyti</t>
  </si>
  <si>
    <t>Valstybės investicijų programoje investiciniams projektams vykdyti, iš jų:</t>
  </si>
  <si>
    <t xml:space="preserve">     iš jų:</t>
  </si>
  <si>
    <t>Savivaldybės savarankiškoms funkcijoms finansuoti</t>
  </si>
  <si>
    <t xml:space="preserve">Įstaigos pajamos, skirtos veiklos išlaidoms </t>
  </si>
  <si>
    <t>Bendroji programa (Nr.01)</t>
  </si>
  <si>
    <t xml:space="preserve">Savivaldybės kontrolės ir audito tarnybos veiklos išlaidos </t>
  </si>
  <si>
    <t>Savivaldybės priešgaisrinių tarnybų organizavimas</t>
  </si>
  <si>
    <t xml:space="preserve">     Kretingos M. Daujoto pagrindinės mokyklos kapitalinis remontas (avarinės būklės likvidavimas)</t>
  </si>
  <si>
    <t xml:space="preserve">     Salantų gimnazijos rekonstravimas ir aprūpinimas mokymo priemonėmis</t>
  </si>
  <si>
    <t>Dienos veiklos centras</t>
  </si>
  <si>
    <t>Seniūnijų programos priemonėms vykdyti</t>
  </si>
  <si>
    <t>Savivaldybės savarankiškoms funkcijoms finansuoti (banko palūkanoms mokėti)</t>
  </si>
  <si>
    <t>Žemės ūkio programa (Nr.03)</t>
  </si>
  <si>
    <t xml:space="preserve">   įmokos už išlaikymą švietimo, socialinės apsaugos ir kitose įstaigose</t>
  </si>
  <si>
    <t xml:space="preserve">   kitos pajamos </t>
  </si>
  <si>
    <t>Nekilnojamojo turto mokestis, iš jo:</t>
  </si>
  <si>
    <t xml:space="preserve">   juridinių asmenų  </t>
  </si>
  <si>
    <t>Speciali tikslinė dotacija mokinio krepšeliui</t>
  </si>
  <si>
    <t>Viešoji įstaiga Pranciškonų gimnazija (asignavimų valdytojas - Savivaldybės administracijos direktorius )</t>
  </si>
  <si>
    <t xml:space="preserve">Speciali tikslinė dotacija  mokinio krepšeliui finansuoti, iš jos: </t>
  </si>
  <si>
    <t>2.1.21</t>
  </si>
  <si>
    <t xml:space="preserve">Savivaldybės kontrolės ir audito tarnyba </t>
  </si>
  <si>
    <t>Valstybės investicijų programos lėšos</t>
  </si>
  <si>
    <t>1.</t>
  </si>
  <si>
    <t>2.</t>
  </si>
  <si>
    <t>3.</t>
  </si>
  <si>
    <t>4.</t>
  </si>
  <si>
    <t>5.</t>
  </si>
  <si>
    <t>6.</t>
  </si>
  <si>
    <t xml:space="preserve">   pajamos už patalpų nuomą</t>
  </si>
  <si>
    <t>2.3</t>
  </si>
  <si>
    <t>2.2.2</t>
  </si>
  <si>
    <t>2.3.1</t>
  </si>
  <si>
    <t>2.4</t>
  </si>
  <si>
    <t>2.4.1</t>
  </si>
  <si>
    <t>2.5</t>
  </si>
  <si>
    <t>2.5.1</t>
  </si>
  <si>
    <t>2.6</t>
  </si>
  <si>
    <t>2.6.1</t>
  </si>
  <si>
    <t>2.7</t>
  </si>
  <si>
    <t>2.7.1</t>
  </si>
  <si>
    <t xml:space="preserve">Ekonomikos ir biudžeto skyrius (asignavimų valdytojas -  administracijos direktorius) </t>
  </si>
  <si>
    <t>Architektūros ir teritorijų planavimo programa (Nr. 12)</t>
  </si>
  <si>
    <t>Sveikatos apsaugos programa (Nr. 06)</t>
  </si>
  <si>
    <t>4.1.2</t>
  </si>
  <si>
    <t>4.1.3</t>
  </si>
  <si>
    <t>4.1.4</t>
  </si>
  <si>
    <t>4.1.5</t>
  </si>
  <si>
    <t>4.1.6</t>
  </si>
  <si>
    <t>4.1.7</t>
  </si>
  <si>
    <t>4.1.8</t>
  </si>
  <si>
    <t>4.1.9</t>
  </si>
  <si>
    <t>4.1.10</t>
  </si>
  <si>
    <t>4.1.11</t>
  </si>
  <si>
    <t>4.1.12</t>
  </si>
  <si>
    <t>4.1.13</t>
  </si>
  <si>
    <t>4.1.14</t>
  </si>
  <si>
    <t>4.1.15</t>
  </si>
  <si>
    <t>4.1.16</t>
  </si>
  <si>
    <t>4.1.17</t>
  </si>
  <si>
    <t>4.1.18</t>
  </si>
  <si>
    <t>4.1.19</t>
  </si>
  <si>
    <t>4.1.20</t>
  </si>
  <si>
    <t>4.1.21</t>
  </si>
  <si>
    <t>4.1.22</t>
  </si>
  <si>
    <t>4.1.23</t>
  </si>
  <si>
    <t>4.1.24</t>
  </si>
  <si>
    <t>4.1.25</t>
  </si>
  <si>
    <t>4.1.26</t>
  </si>
  <si>
    <t>4.2</t>
  </si>
  <si>
    <t>4.2.1</t>
  </si>
  <si>
    <t>4.2.2</t>
  </si>
  <si>
    <t>4.2.3</t>
  </si>
  <si>
    <t>4.2.4</t>
  </si>
  <si>
    <t>4.2.5</t>
  </si>
  <si>
    <t>7.1.1</t>
  </si>
  <si>
    <t>7.1.2</t>
  </si>
  <si>
    <t>8.1.2</t>
  </si>
  <si>
    <t>8.1.1</t>
  </si>
  <si>
    <t>9</t>
  </si>
  <si>
    <t>9.1</t>
  </si>
  <si>
    <t>9.1.1</t>
  </si>
  <si>
    <t>9.1.2</t>
  </si>
  <si>
    <t>10</t>
  </si>
  <si>
    <t>10.1</t>
  </si>
  <si>
    <t>10.1.1</t>
  </si>
  <si>
    <t>11</t>
  </si>
  <si>
    <t>11.1</t>
  </si>
  <si>
    <t>11.1.1</t>
  </si>
  <si>
    <t xml:space="preserve">Žemės ūkio fukcijoms vykdyti </t>
  </si>
  <si>
    <t>Mokinių visuomenės sveikatos priežiūrai vykdyti</t>
  </si>
  <si>
    <t>Lopšelis - darželis "Pasagėlė"</t>
  </si>
  <si>
    <t>VŠĮ Kretingos technologijų ir verslo mokykla (asignavimų valdytojas - Savivaldybės administracijos direktorius)</t>
  </si>
  <si>
    <t>2.3.2</t>
  </si>
  <si>
    <t>2.6.2</t>
  </si>
  <si>
    <t xml:space="preserve">                                                                       4 priedas</t>
  </si>
  <si>
    <t xml:space="preserve">             2014 metų Kretingos rajono savivaldybės biudžeto išlaidų valstybinėms</t>
  </si>
  <si>
    <t>2014 metų Kretingos rajono savivaldybės biudžeto išlaidų savarankiškoms funkcijoms vykdyti</t>
  </si>
  <si>
    <t xml:space="preserve">  2014 metų Kretingos rajono savivaldybės biudžeto išlaidų mokinio krepšeliui finansuoti </t>
  </si>
  <si>
    <t>Savivaldybės biudžetinių įstaigų pajamos, iš jų:</t>
  </si>
  <si>
    <t xml:space="preserve">                                                                       2 priedas</t>
  </si>
  <si>
    <t xml:space="preserve">                            tikslinimas (padidinimas, - sumažinimas)</t>
  </si>
  <si>
    <t>(perduotoms savivaldybėms) funkcijoms vykdyti tikslinimas (padidinimas, - sumažinimas)</t>
  </si>
  <si>
    <t xml:space="preserve">                     tikslinimas (padidinimas, - sumažinimas)</t>
  </si>
  <si>
    <t xml:space="preserve">         ir lėšų iš Valstybės biudžeto  tikslinimas (padidinimas, - sumažinimas)</t>
  </si>
  <si>
    <t xml:space="preserve">                                                                       2014 m. lapkričio 27 d. sprendimo Nr. T2-327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</si>
</sst>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"/>
      <charset val="186"/>
    </font>
    <font>
      <sz val="10"/>
      <name val="Arial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Times New Roman"/>
      <family val="1"/>
      <charset val="186"/>
    </font>
    <font>
      <i/>
      <sz val="11"/>
      <name val="Times New Roman"/>
      <family val="1"/>
      <charset val="186"/>
    </font>
    <font>
      <i/>
      <sz val="10"/>
      <name val="Arial"/>
      <family val="2"/>
      <charset val="186"/>
    </font>
    <font>
      <i/>
      <sz val="10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rgb="FF00B050"/>
      <name val="Arial"/>
      <family val="2"/>
      <charset val="186"/>
    </font>
    <font>
      <sz val="10"/>
      <color rgb="FF0070C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67">
    <xf numFmtId="0" fontId="0" fillId="0" borderId="0" xfId="0"/>
    <xf numFmtId="0" fontId="1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0" fillId="0" borderId="0" xfId="0" applyAlignment="1">
      <alignment horizontal="right"/>
    </xf>
    <xf numFmtId="0" fontId="6" fillId="0" borderId="0" xfId="0" applyFont="1"/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wrapText="1"/>
    </xf>
    <xf numFmtId="49" fontId="10" fillId="0" borderId="5" xfId="0" applyNumberFormat="1" applyFont="1" applyBorder="1"/>
    <xf numFmtId="49" fontId="1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/>
    </xf>
    <xf numFmtId="0" fontId="5" fillId="0" borderId="0" xfId="0" applyFont="1"/>
    <xf numFmtId="0" fontId="12" fillId="0" borderId="0" xfId="0" applyFont="1"/>
    <xf numFmtId="0" fontId="9" fillId="0" borderId="0" xfId="0" applyFont="1"/>
    <xf numFmtId="0" fontId="4" fillId="0" borderId="0" xfId="0" applyFont="1" applyAlignment="1">
      <alignment horizontal="right"/>
    </xf>
    <xf numFmtId="0" fontId="12" fillId="0" borderId="4" xfId="0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0" fontId="0" fillId="0" borderId="0" xfId="0" applyBorder="1"/>
    <xf numFmtId="49" fontId="8" fillId="0" borderId="4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/>
    </xf>
    <xf numFmtId="49" fontId="11" fillId="0" borderId="4" xfId="0" applyNumberFormat="1" applyFont="1" applyBorder="1" applyAlignment="1">
      <alignment horizontal="center"/>
    </xf>
    <xf numFmtId="49" fontId="12" fillId="0" borderId="4" xfId="0" applyNumberFormat="1" applyFont="1" applyBorder="1" applyAlignment="1">
      <alignment horizontal="center" vertical="top" wrapText="1"/>
    </xf>
    <xf numFmtId="0" fontId="12" fillId="0" borderId="4" xfId="0" applyFont="1" applyBorder="1" applyAlignment="1">
      <alignment wrapText="1"/>
    </xf>
    <xf numFmtId="49" fontId="8" fillId="0" borderId="4" xfId="0" applyNumberFormat="1" applyFont="1" applyBorder="1" applyAlignment="1">
      <alignment horizontal="center"/>
    </xf>
    <xf numFmtId="49" fontId="12" fillId="0" borderId="4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164" fontId="0" fillId="0" borderId="0" xfId="0" applyNumberFormat="1"/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12" fillId="0" borderId="5" xfId="0" applyNumberFormat="1" applyFont="1" applyBorder="1" applyAlignment="1">
      <alignment wrapText="1"/>
    </xf>
    <xf numFmtId="0" fontId="8" fillId="0" borderId="4" xfId="0" applyNumberFormat="1" applyFont="1" applyBorder="1" applyAlignment="1">
      <alignment wrapText="1"/>
    </xf>
    <xf numFmtId="0" fontId="8" fillId="2" borderId="5" xfId="0" applyFont="1" applyFill="1" applyBorder="1" applyAlignment="1">
      <alignment wrapText="1"/>
    </xf>
    <xf numFmtId="0" fontId="7" fillId="0" borderId="5" xfId="0" applyFont="1" applyBorder="1"/>
    <xf numFmtId="0" fontId="7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4" fontId="17" fillId="0" borderId="0" xfId="0" applyNumberFormat="1" applyFont="1" applyAlignment="1">
      <alignment horizontal="left"/>
    </xf>
    <xf numFmtId="0" fontId="4" fillId="0" borderId="0" xfId="0" applyFont="1"/>
    <xf numFmtId="164" fontId="5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0" fontId="4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49" fontId="11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/>
    <xf numFmtId="49" fontId="12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8" fillId="2" borderId="0" xfId="0" applyFont="1" applyFill="1" applyBorder="1" applyAlignment="1">
      <alignment wrapText="1"/>
    </xf>
    <xf numFmtId="164" fontId="17" fillId="0" borderId="0" xfId="0" applyNumberFormat="1" applyFont="1" applyBorder="1" applyAlignment="1">
      <alignment horizontal="center" vertical="center" wrapText="1"/>
    </xf>
    <xf numFmtId="0" fontId="8" fillId="2" borderId="0" xfId="0" applyFont="1" applyFill="1" applyBorder="1"/>
    <xf numFmtId="0" fontId="8" fillId="0" borderId="0" xfId="0" applyNumberFormat="1" applyFont="1" applyBorder="1" applyAlignment="1">
      <alignment wrapText="1"/>
    </xf>
    <xf numFmtId="0" fontId="5" fillId="0" borderId="0" xfId="0" applyFont="1" applyBorder="1"/>
    <xf numFmtId="0" fontId="18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8" fillId="0" borderId="0" xfId="1" applyFont="1" applyBorder="1"/>
    <xf numFmtId="0" fontId="12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right"/>
    </xf>
    <xf numFmtId="164" fontId="17" fillId="0" borderId="0" xfId="0" applyNumberFormat="1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9" fillId="0" borderId="0" xfId="0" applyNumberFormat="1" applyFont="1" applyBorder="1" applyAlignment="1">
      <alignment wrapText="1"/>
    </xf>
    <xf numFmtId="0" fontId="12" fillId="0" borderId="0" xfId="0" applyNumberFormat="1" applyFont="1" applyBorder="1" applyAlignment="1">
      <alignment wrapText="1"/>
    </xf>
    <xf numFmtId="49" fontId="11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/>
    <xf numFmtId="0" fontId="8" fillId="0" borderId="0" xfId="0" applyFont="1" applyBorder="1" applyAlignment="1">
      <alignment horizontal="left"/>
    </xf>
    <xf numFmtId="2" fontId="3" fillId="0" borderId="0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 wrapText="1"/>
    </xf>
    <xf numFmtId="49" fontId="7" fillId="0" borderId="0" xfId="0" applyNumberFormat="1" applyFont="1" applyAlignment="1">
      <alignment horizontal="left" wrapText="1"/>
    </xf>
    <xf numFmtId="0" fontId="7" fillId="0" borderId="0" xfId="0" applyFont="1" applyAlignment="1">
      <alignment wrapText="1"/>
    </xf>
    <xf numFmtId="1" fontId="7" fillId="0" borderId="0" xfId="0" applyNumberFormat="1" applyFont="1" applyAlignment="1">
      <alignment horizontal="center" wrapText="1"/>
    </xf>
    <xf numFmtId="0" fontId="0" fillId="0" borderId="7" xfId="0" applyBorder="1"/>
    <xf numFmtId="0" fontId="9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9" fontId="7" fillId="0" borderId="4" xfId="0" applyNumberFormat="1" applyFont="1" applyBorder="1" applyAlignment="1">
      <alignment horizontal="center" vertical="top" wrapText="1"/>
    </xf>
    <xf numFmtId="49" fontId="8" fillId="0" borderId="5" xfId="0" applyNumberFormat="1" applyFont="1" applyBorder="1" applyAlignment="1">
      <alignment horizontal="center"/>
    </xf>
    <xf numFmtId="49" fontId="12" fillId="0" borderId="5" xfId="0" applyNumberFormat="1" applyFont="1" applyBorder="1" applyAlignment="1">
      <alignment horizontal="center"/>
    </xf>
    <xf numFmtId="0" fontId="0" fillId="0" borderId="5" xfId="0" applyBorder="1"/>
    <xf numFmtId="0" fontId="7" fillId="2" borderId="3" xfId="0" applyFont="1" applyFill="1" applyBorder="1" applyAlignment="1">
      <alignment wrapText="1"/>
    </xf>
    <xf numFmtId="164" fontId="0" fillId="0" borderId="5" xfId="0" applyNumberFormat="1" applyBorder="1"/>
    <xf numFmtId="0" fontId="8" fillId="0" borderId="5" xfId="0" applyFont="1" applyBorder="1"/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1" fontId="12" fillId="0" borderId="3" xfId="0" applyNumberFormat="1" applyFont="1" applyBorder="1" applyAlignment="1">
      <alignment horizontal="center" wrapText="1"/>
    </xf>
    <xf numFmtId="49" fontId="14" fillId="0" borderId="4" xfId="0" applyNumberFormat="1" applyFont="1" applyBorder="1" applyAlignment="1">
      <alignment horizontal="center" vertical="center" wrapText="1"/>
    </xf>
    <xf numFmtId="1" fontId="15" fillId="0" borderId="4" xfId="0" applyNumberFormat="1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1" fontId="9" fillId="0" borderId="5" xfId="1" applyNumberFormat="1" applyFont="1" applyBorder="1" applyAlignment="1">
      <alignment wrapText="1"/>
    </xf>
    <xf numFmtId="1" fontId="7" fillId="0" borderId="4" xfId="1" applyNumberFormat="1" applyFont="1" applyBorder="1" applyAlignment="1">
      <alignment horizontal="center" vertical="center" wrapText="1"/>
    </xf>
    <xf numFmtId="1" fontId="9" fillId="0" borderId="4" xfId="1" applyNumberFormat="1" applyFont="1" applyBorder="1" applyAlignment="1">
      <alignment wrapText="1"/>
    </xf>
    <xf numFmtId="1" fontId="5" fillId="0" borderId="5" xfId="0" applyNumberFormat="1" applyFon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5" xfId="0" applyNumberFormat="1" applyBorder="1"/>
    <xf numFmtId="1" fontId="5" fillId="0" borderId="4" xfId="0" applyNumberFormat="1" applyFont="1" applyBorder="1" applyAlignment="1">
      <alignment horizontal="center" wrapText="1"/>
    </xf>
    <xf numFmtId="1" fontId="7" fillId="0" borderId="4" xfId="1" applyNumberFormat="1" applyFont="1" applyBorder="1" applyAlignment="1">
      <alignment horizontal="center" wrapText="1"/>
    </xf>
    <xf numFmtId="1" fontId="3" fillId="0" borderId="4" xfId="0" applyNumberFormat="1" applyFont="1" applyBorder="1" applyAlignment="1">
      <alignment horizontal="center" wrapText="1"/>
    </xf>
    <xf numFmtId="0" fontId="0" fillId="0" borderId="2" xfId="0" applyBorder="1"/>
    <xf numFmtId="0" fontId="7" fillId="0" borderId="3" xfId="0" applyFont="1" applyBorder="1"/>
    <xf numFmtId="0" fontId="7" fillId="0" borderId="4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7" fillId="0" borderId="5" xfId="1" applyFont="1" applyBorder="1" applyAlignment="1">
      <alignment wrapText="1"/>
    </xf>
    <xf numFmtId="0" fontId="7" fillId="0" borderId="4" xfId="0" applyNumberFormat="1" applyFont="1" applyBorder="1" applyAlignment="1">
      <alignment wrapText="1"/>
    </xf>
    <xf numFmtId="0" fontId="7" fillId="0" borderId="5" xfId="0" applyNumberFormat="1" applyFont="1" applyBorder="1" applyAlignment="1">
      <alignment wrapText="1"/>
    </xf>
    <xf numFmtId="0" fontId="17" fillId="0" borderId="0" xfId="0" applyFont="1"/>
    <xf numFmtId="49" fontId="11" fillId="0" borderId="4" xfId="0" applyNumberFormat="1" applyFont="1" applyBorder="1" applyAlignment="1">
      <alignment horizontal="center" vertical="top" wrapText="1"/>
    </xf>
    <xf numFmtId="49" fontId="8" fillId="0" borderId="4" xfId="0" applyNumberFormat="1" applyFont="1" applyBorder="1" applyAlignment="1">
      <alignment horizontal="center" vertical="top" wrapText="1"/>
    </xf>
    <xf numFmtId="1" fontId="19" fillId="0" borderId="8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wrapText="1"/>
    </xf>
    <xf numFmtId="0" fontId="10" fillId="0" borderId="6" xfId="0" applyFont="1" applyBorder="1" applyAlignment="1">
      <alignment horizontal="center" wrapText="1"/>
    </xf>
    <xf numFmtId="1" fontId="10" fillId="0" borderId="3" xfId="0" applyNumberFormat="1" applyFont="1" applyBorder="1" applyAlignment="1">
      <alignment horizont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left" wrapText="1" indent="1"/>
    </xf>
    <xf numFmtId="49" fontId="7" fillId="0" borderId="5" xfId="0" applyNumberFormat="1" applyFont="1" applyBorder="1" applyAlignment="1">
      <alignment horizontal="center" wrapText="1"/>
    </xf>
    <xf numFmtId="49" fontId="7" fillId="0" borderId="5" xfId="0" applyNumberFormat="1" applyFont="1" applyBorder="1" applyAlignment="1">
      <alignment horizontal="center" vertical="top" wrapText="1"/>
    </xf>
    <xf numFmtId="49" fontId="8" fillId="0" borderId="5" xfId="0" applyNumberFormat="1" applyFont="1" applyBorder="1" applyAlignment="1">
      <alignment horizontal="center" wrapText="1"/>
    </xf>
    <xf numFmtId="0" fontId="8" fillId="0" borderId="5" xfId="0" applyFont="1" applyBorder="1" applyAlignment="1">
      <alignment horizontal="left" wrapText="1" indent="1"/>
    </xf>
    <xf numFmtId="0" fontId="2" fillId="0" borderId="0" xfId="0" applyFont="1" applyAlignment="1">
      <alignment horizontal="right"/>
    </xf>
    <xf numFmtId="0" fontId="12" fillId="2" borderId="3" xfId="0" applyFont="1" applyFill="1" applyBorder="1" applyAlignment="1">
      <alignment wrapText="1"/>
    </xf>
    <xf numFmtId="14" fontId="5" fillId="0" borderId="0" xfId="0" applyNumberFormat="1" applyFont="1"/>
    <xf numFmtId="1" fontId="7" fillId="0" borderId="5" xfId="1" applyNumberFormat="1" applyFont="1" applyBorder="1" applyAlignment="1">
      <alignment horizontal="center" vertical="center" wrapText="1"/>
    </xf>
    <xf numFmtId="1" fontId="5" fillId="0" borderId="5" xfId="0" applyNumberFormat="1" applyFont="1" applyBorder="1"/>
    <xf numFmtId="1" fontId="5" fillId="0" borderId="4" xfId="0" applyNumberFormat="1" applyFont="1" applyBorder="1" applyAlignment="1">
      <alignment horizontal="center"/>
    </xf>
    <xf numFmtId="0" fontId="7" fillId="0" borderId="3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B2" sqref="B2"/>
    </sheetView>
  </sheetViews>
  <sheetFormatPr defaultRowHeight="12.75" x14ac:dyDescent="0.2"/>
  <cols>
    <col min="1" max="1" width="6" customWidth="1"/>
    <col min="2" max="2" width="72.140625" customWidth="1"/>
    <col min="3" max="3" width="10.140625" customWidth="1"/>
    <col min="4" max="4" width="9.85546875" customWidth="1"/>
    <col min="5" max="5" width="8.85546875" customWidth="1"/>
    <col min="6" max="6" width="8.42578125" customWidth="1"/>
    <col min="8" max="8" width="12.42578125" customWidth="1"/>
  </cols>
  <sheetData>
    <row r="1" spans="1:8" x14ac:dyDescent="0.2">
      <c r="B1" s="13" t="s">
        <v>3</v>
      </c>
    </row>
    <row r="2" spans="1:8" x14ac:dyDescent="0.2">
      <c r="B2" s="13" t="s">
        <v>215</v>
      </c>
    </row>
    <row r="3" spans="1:8" x14ac:dyDescent="0.2">
      <c r="B3" s="13" t="s">
        <v>62</v>
      </c>
    </row>
    <row r="5" spans="1:8" ht="15" x14ac:dyDescent="0.25">
      <c r="B5" s="6"/>
      <c r="C5" s="6"/>
      <c r="D5" s="6"/>
      <c r="E5" s="6"/>
      <c r="F5" s="1"/>
    </row>
    <row r="6" spans="1:8" ht="15.75" x14ac:dyDescent="0.25">
      <c r="B6" s="14" t="s">
        <v>63</v>
      </c>
      <c r="C6" s="6"/>
      <c r="E6" s="5"/>
      <c r="F6" s="16"/>
    </row>
    <row r="7" spans="1:8" ht="15.75" x14ac:dyDescent="0.25">
      <c r="B7" s="14" t="s">
        <v>211</v>
      </c>
      <c r="C7" s="6"/>
      <c r="D7" s="49"/>
      <c r="E7" s="49"/>
      <c r="F7" s="49"/>
    </row>
    <row r="8" spans="1:8" ht="15" x14ac:dyDescent="0.25">
      <c r="B8" s="6"/>
      <c r="C8" s="6"/>
      <c r="D8" s="155"/>
      <c r="E8" s="156"/>
      <c r="F8" s="157"/>
    </row>
    <row r="9" spans="1:8" ht="12.75" customHeight="1" x14ac:dyDescent="0.25">
      <c r="B9" s="6"/>
      <c r="C9" s="6"/>
      <c r="D9" s="157"/>
      <c r="E9" s="157"/>
      <c r="F9" s="157"/>
      <c r="G9" s="19"/>
      <c r="H9" s="19"/>
    </row>
    <row r="10" spans="1:8" ht="14.25" customHeight="1" x14ac:dyDescent="0.2">
      <c r="A10" s="19"/>
      <c r="B10" s="19"/>
      <c r="C10" s="96" t="s">
        <v>21</v>
      </c>
      <c r="D10" s="157"/>
      <c r="E10" s="157"/>
      <c r="F10" s="157"/>
      <c r="G10" s="19"/>
      <c r="H10" s="19"/>
    </row>
    <row r="11" spans="1:8" ht="30" x14ac:dyDescent="0.2">
      <c r="A11" s="139" t="s">
        <v>5</v>
      </c>
      <c r="B11" s="140" t="s">
        <v>64</v>
      </c>
      <c r="C11" s="94" t="s">
        <v>0</v>
      </c>
      <c r="D11" s="157"/>
      <c r="E11" s="157"/>
      <c r="F11" s="157"/>
      <c r="G11" s="19"/>
      <c r="H11" s="19"/>
    </row>
    <row r="12" spans="1:8" ht="15" x14ac:dyDescent="0.25">
      <c r="A12" s="141" t="s">
        <v>33</v>
      </c>
      <c r="B12" s="142">
        <v>2</v>
      </c>
      <c r="C12" s="89">
        <v>3</v>
      </c>
      <c r="D12" s="50"/>
      <c r="E12" s="50"/>
      <c r="F12" s="50"/>
      <c r="G12" s="19"/>
      <c r="H12" s="19"/>
    </row>
    <row r="13" spans="1:8" ht="15" x14ac:dyDescent="0.25">
      <c r="A13" s="141" t="s">
        <v>133</v>
      </c>
      <c r="B13" s="30" t="s">
        <v>125</v>
      </c>
      <c r="C13" s="137">
        <f>C14</f>
        <v>157500</v>
      </c>
      <c r="D13" s="52"/>
      <c r="E13" s="52"/>
      <c r="F13" s="52"/>
      <c r="G13" s="19"/>
      <c r="H13" s="19"/>
    </row>
    <row r="14" spans="1:8" ht="15" x14ac:dyDescent="0.25">
      <c r="A14" s="141" t="s">
        <v>10</v>
      </c>
      <c r="B14" s="143" t="s">
        <v>126</v>
      </c>
      <c r="C14" s="137">
        <v>157500</v>
      </c>
      <c r="D14" s="52"/>
      <c r="E14" s="52"/>
      <c r="F14" s="52"/>
      <c r="G14" s="19"/>
      <c r="H14" s="19"/>
    </row>
    <row r="15" spans="1:8" ht="15" x14ac:dyDescent="0.25">
      <c r="A15" s="144" t="s">
        <v>134</v>
      </c>
      <c r="B15" s="129" t="s">
        <v>209</v>
      </c>
      <c r="C15" s="138">
        <f>C17+C18+C16</f>
        <v>201534</v>
      </c>
      <c r="D15" s="57"/>
      <c r="E15" s="57"/>
      <c r="F15" s="57"/>
      <c r="G15" s="19"/>
      <c r="H15" s="19"/>
    </row>
    <row r="16" spans="1:8" ht="15" x14ac:dyDescent="0.25">
      <c r="A16" s="144" t="s">
        <v>35</v>
      </c>
      <c r="B16" s="129" t="s">
        <v>139</v>
      </c>
      <c r="C16" s="138">
        <v>15800</v>
      </c>
      <c r="D16" s="57"/>
      <c r="E16" s="57"/>
      <c r="F16" s="57"/>
      <c r="G16" s="19"/>
      <c r="H16" s="19"/>
    </row>
    <row r="17" spans="1:8" ht="15" x14ac:dyDescent="0.25">
      <c r="A17" s="144" t="s">
        <v>107</v>
      </c>
      <c r="B17" s="129" t="s">
        <v>123</v>
      </c>
      <c r="C17" s="138">
        <v>38134</v>
      </c>
      <c r="D17" s="52"/>
      <c r="E17" s="52"/>
      <c r="F17" s="52"/>
      <c r="G17" s="19"/>
      <c r="H17" s="19"/>
    </row>
    <row r="18" spans="1:8" ht="15.6" customHeight="1" x14ac:dyDescent="0.25">
      <c r="A18" s="144" t="s">
        <v>140</v>
      </c>
      <c r="B18" s="129" t="s">
        <v>124</v>
      </c>
      <c r="C18" s="138">
        <v>147600</v>
      </c>
      <c r="D18" s="57"/>
      <c r="E18" s="57"/>
      <c r="F18" s="57"/>
      <c r="G18" s="19"/>
      <c r="H18" s="19"/>
    </row>
    <row r="19" spans="1:8" ht="13.9" customHeight="1" x14ac:dyDescent="0.25">
      <c r="A19" s="144" t="s">
        <v>135</v>
      </c>
      <c r="B19" s="30" t="s">
        <v>65</v>
      </c>
      <c r="C19" s="138">
        <v>200000</v>
      </c>
      <c r="D19" s="57"/>
      <c r="E19" s="57"/>
      <c r="F19" s="57"/>
      <c r="G19" s="40"/>
      <c r="H19" s="19"/>
    </row>
    <row r="20" spans="1:8" ht="15" x14ac:dyDescent="0.25">
      <c r="A20" s="145" t="s">
        <v>136</v>
      </c>
      <c r="B20" s="30" t="s">
        <v>132</v>
      </c>
      <c r="C20" s="138">
        <v>439000</v>
      </c>
      <c r="D20" s="57"/>
      <c r="E20" s="57"/>
      <c r="F20" s="57"/>
      <c r="G20" s="19"/>
      <c r="H20" s="19"/>
    </row>
    <row r="21" spans="1:8" ht="15" x14ac:dyDescent="0.25">
      <c r="A21" s="145" t="s">
        <v>137</v>
      </c>
      <c r="B21" s="30" t="s">
        <v>127</v>
      </c>
      <c r="C21" s="138">
        <v>-146000</v>
      </c>
      <c r="D21" s="57"/>
      <c r="E21" s="57"/>
      <c r="F21" s="57"/>
      <c r="G21" s="19"/>
      <c r="H21" s="19"/>
    </row>
    <row r="22" spans="1:8" ht="30" x14ac:dyDescent="0.25">
      <c r="A22" s="145" t="s">
        <v>138</v>
      </c>
      <c r="B22" s="30" t="s">
        <v>67</v>
      </c>
      <c r="C22" s="138">
        <v>14040</v>
      </c>
      <c r="D22" s="57"/>
      <c r="E22" s="57"/>
      <c r="F22" s="57"/>
      <c r="G22" s="19"/>
      <c r="H22" s="19"/>
    </row>
    <row r="23" spans="1:8" ht="15.75" x14ac:dyDescent="0.25">
      <c r="A23" s="146"/>
      <c r="B23" s="147" t="s">
        <v>66</v>
      </c>
      <c r="C23" s="112">
        <f>C13+C15+C19+C20+C21+C22</f>
        <v>866074</v>
      </c>
      <c r="D23" s="52"/>
      <c r="E23" s="52"/>
      <c r="F23" s="52"/>
      <c r="G23" s="19"/>
      <c r="H23" s="19"/>
    </row>
    <row r="24" spans="1:8" ht="15" x14ac:dyDescent="0.25">
      <c r="A24" s="90"/>
      <c r="B24" s="91"/>
      <c r="C24" s="92"/>
      <c r="D24" s="62"/>
      <c r="E24" s="57"/>
      <c r="F24" s="57"/>
      <c r="G24" s="19"/>
      <c r="H24" s="19"/>
    </row>
    <row r="25" spans="1:8" x14ac:dyDescent="0.2">
      <c r="B25" s="93"/>
      <c r="D25" s="52"/>
      <c r="E25" s="52"/>
      <c r="F25" s="52"/>
      <c r="G25" s="19"/>
      <c r="H25" s="19"/>
    </row>
    <row r="26" spans="1:8" ht="15" x14ac:dyDescent="0.25">
      <c r="A26" s="53"/>
      <c r="B26" s="60"/>
      <c r="C26" s="57"/>
      <c r="D26" s="57"/>
      <c r="E26" s="57"/>
      <c r="F26" s="57"/>
      <c r="G26" s="19"/>
      <c r="H26" s="19"/>
    </row>
    <row r="27" spans="1:8" ht="15" x14ac:dyDescent="0.25">
      <c r="A27" s="53"/>
      <c r="B27" s="60"/>
      <c r="C27" s="57"/>
      <c r="D27" s="57"/>
      <c r="E27" s="57"/>
      <c r="F27" s="57"/>
      <c r="G27" s="19"/>
      <c r="H27" s="19"/>
    </row>
    <row r="28" spans="1:8" ht="15" x14ac:dyDescent="0.25">
      <c r="A28" s="53"/>
      <c r="B28" s="60"/>
      <c r="C28" s="57"/>
      <c r="D28" s="52"/>
      <c r="E28" s="52"/>
      <c r="F28" s="52"/>
      <c r="G28" s="19"/>
      <c r="H28" s="19"/>
    </row>
    <row r="29" spans="1:8" ht="14.25" x14ac:dyDescent="0.2">
      <c r="A29" s="53"/>
      <c r="B29" s="61"/>
      <c r="C29" s="52"/>
      <c r="D29" s="57"/>
      <c r="E29" s="57"/>
      <c r="F29" s="57"/>
      <c r="G29" s="19"/>
      <c r="H29" s="19"/>
    </row>
    <row r="30" spans="1:8" ht="15" x14ac:dyDescent="0.25">
      <c r="A30" s="53"/>
      <c r="B30" s="58"/>
      <c r="C30" s="57"/>
      <c r="D30" s="52"/>
      <c r="E30" s="52"/>
      <c r="F30" s="52"/>
      <c r="G30" s="19"/>
      <c r="H30" s="19"/>
    </row>
    <row r="31" spans="1:8" ht="14.25" x14ac:dyDescent="0.2">
      <c r="A31" s="53"/>
      <c r="B31" s="63"/>
      <c r="C31" s="52"/>
      <c r="D31" s="57"/>
      <c r="E31" s="57"/>
      <c r="F31" s="57"/>
      <c r="G31" s="65"/>
      <c r="H31" s="19"/>
    </row>
    <row r="32" spans="1:8" ht="15" x14ac:dyDescent="0.25">
      <c r="A32" s="53"/>
      <c r="B32" s="60"/>
      <c r="C32" s="57"/>
      <c r="D32" s="52"/>
      <c r="E32" s="52"/>
      <c r="F32" s="52"/>
      <c r="G32" s="19"/>
      <c r="H32" s="19"/>
    </row>
    <row r="33" spans="1:8" ht="15.75" x14ac:dyDescent="0.2">
      <c r="A33" s="53"/>
      <c r="B33" s="56"/>
      <c r="C33" s="57"/>
      <c r="D33" s="57"/>
      <c r="E33" s="57"/>
      <c r="F33" s="52"/>
      <c r="G33" s="19"/>
      <c r="H33" s="19"/>
    </row>
    <row r="34" spans="1:8" ht="14.25" x14ac:dyDescent="0.2">
      <c r="A34" s="53"/>
      <c r="B34" s="64"/>
      <c r="C34" s="52"/>
      <c r="D34" s="68"/>
      <c r="E34" s="57"/>
      <c r="F34" s="52"/>
      <c r="G34" s="19"/>
      <c r="H34" s="19"/>
    </row>
    <row r="35" spans="1:8" ht="15" x14ac:dyDescent="0.25">
      <c r="A35" s="53"/>
      <c r="B35" s="58"/>
      <c r="C35" s="57"/>
      <c r="D35" s="52"/>
      <c r="E35" s="52"/>
      <c r="F35" s="52"/>
      <c r="G35" s="66"/>
      <c r="H35" s="66"/>
    </row>
    <row r="36" spans="1:8" ht="14.25" x14ac:dyDescent="0.2">
      <c r="A36" s="53"/>
      <c r="B36" s="54"/>
      <c r="C36" s="52"/>
      <c r="D36" s="57"/>
      <c r="E36" s="57"/>
      <c r="F36" s="57"/>
      <c r="G36" s="19"/>
      <c r="H36" s="19"/>
    </row>
    <row r="37" spans="1:8" ht="15" x14ac:dyDescent="0.25">
      <c r="A37" s="53"/>
      <c r="B37" s="60"/>
      <c r="C37" s="57"/>
      <c r="D37" s="52"/>
      <c r="E37" s="52"/>
      <c r="F37" s="52"/>
      <c r="G37" s="19"/>
      <c r="H37" s="19"/>
    </row>
    <row r="38" spans="1:8" ht="14.25" x14ac:dyDescent="0.2">
      <c r="A38" s="53"/>
      <c r="B38" s="54"/>
      <c r="C38" s="52"/>
      <c r="D38" s="57"/>
      <c r="E38" s="57"/>
      <c r="F38" s="57"/>
      <c r="G38" s="19"/>
      <c r="H38" s="19"/>
    </row>
    <row r="39" spans="1:8" ht="14.45" customHeight="1" x14ac:dyDescent="0.25">
      <c r="A39" s="53"/>
      <c r="B39" s="58"/>
      <c r="C39" s="57"/>
      <c r="D39" s="57"/>
      <c r="E39" s="57"/>
      <c r="F39" s="52"/>
      <c r="G39" s="19"/>
      <c r="H39" s="19"/>
    </row>
    <row r="40" spans="1:8" ht="15" x14ac:dyDescent="0.2">
      <c r="A40" s="53"/>
      <c r="B40" s="67"/>
      <c r="C40" s="68"/>
      <c r="D40" s="57"/>
      <c r="E40" s="57"/>
      <c r="F40" s="52"/>
      <c r="G40" s="19"/>
      <c r="H40" s="19"/>
    </row>
    <row r="41" spans="1:8" ht="14.25" x14ac:dyDescent="0.2">
      <c r="A41" s="53"/>
      <c r="B41" s="69"/>
      <c r="C41" s="52"/>
      <c r="D41" s="57"/>
      <c r="E41" s="57"/>
      <c r="F41" s="57"/>
      <c r="G41" s="19"/>
      <c r="H41" s="19"/>
    </row>
    <row r="42" spans="1:8" ht="15" x14ac:dyDescent="0.25">
      <c r="A42" s="53"/>
      <c r="B42" s="58"/>
      <c r="C42" s="57"/>
      <c r="D42" s="57"/>
      <c r="E42" s="57"/>
      <c r="F42" s="57"/>
      <c r="G42" s="19"/>
      <c r="H42" s="19"/>
    </row>
    <row r="43" spans="1:8" ht="15.75" x14ac:dyDescent="0.25">
      <c r="A43" s="53"/>
      <c r="B43" s="70"/>
      <c r="C43" s="52"/>
      <c r="D43" s="57"/>
      <c r="E43" s="57"/>
      <c r="F43" s="57"/>
      <c r="G43" s="19"/>
      <c r="H43" s="19"/>
    </row>
    <row r="44" spans="1:8" ht="15" customHeight="1" x14ac:dyDescent="0.25">
      <c r="A44" s="53"/>
      <c r="B44" s="71"/>
      <c r="C44" s="57"/>
      <c r="D44" s="57"/>
      <c r="E44" s="57"/>
      <c r="F44" s="57"/>
      <c r="G44" s="19"/>
      <c r="H44" s="19"/>
    </row>
    <row r="45" spans="1:8" ht="15" customHeight="1" x14ac:dyDescent="0.2">
      <c r="A45" s="55"/>
      <c r="B45" s="56"/>
      <c r="C45" s="57"/>
      <c r="D45" s="57"/>
      <c r="E45" s="57"/>
      <c r="F45" s="57"/>
      <c r="G45" s="19"/>
      <c r="H45" s="19"/>
    </row>
    <row r="46" spans="1:8" ht="18" customHeight="1" x14ac:dyDescent="0.2">
      <c r="A46" s="55"/>
      <c r="B46" s="56"/>
      <c r="C46" s="57"/>
      <c r="D46" s="57"/>
      <c r="E46" s="57"/>
      <c r="F46" s="57"/>
      <c r="G46" s="19"/>
      <c r="H46" s="19"/>
    </row>
    <row r="47" spans="1:8" ht="15.75" x14ac:dyDescent="0.25">
      <c r="A47" s="55"/>
      <c r="B47" s="72"/>
      <c r="C47" s="57"/>
      <c r="D47" s="57"/>
      <c r="E47" s="57"/>
      <c r="F47" s="57"/>
      <c r="G47" s="19"/>
      <c r="H47" s="19"/>
    </row>
    <row r="48" spans="1:8" ht="15.75" x14ac:dyDescent="0.2">
      <c r="A48" s="55"/>
      <c r="B48" s="56"/>
      <c r="C48" s="57"/>
      <c r="D48" s="57"/>
      <c r="E48" s="57"/>
      <c r="F48" s="57"/>
      <c r="G48" s="19"/>
      <c r="H48" s="73"/>
    </row>
    <row r="49" spans="1:8" ht="15.75" x14ac:dyDescent="0.25">
      <c r="A49" s="55"/>
      <c r="B49" s="72"/>
      <c r="C49" s="57"/>
      <c r="D49" s="57"/>
      <c r="E49" s="57"/>
      <c r="F49" s="62"/>
      <c r="G49" s="19"/>
      <c r="H49" s="74"/>
    </row>
    <row r="50" spans="1:8" ht="15.75" x14ac:dyDescent="0.2">
      <c r="A50" s="55"/>
      <c r="B50" s="56"/>
      <c r="C50" s="57"/>
      <c r="D50" s="57"/>
      <c r="E50" s="57"/>
      <c r="F50" s="57"/>
      <c r="G50" s="19"/>
      <c r="H50" s="19"/>
    </row>
    <row r="51" spans="1:8" ht="15.75" x14ac:dyDescent="0.25">
      <c r="A51" s="55"/>
      <c r="B51" s="72"/>
      <c r="C51" s="57"/>
      <c r="D51" s="57"/>
      <c r="E51" s="57"/>
      <c r="F51" s="57"/>
      <c r="G51" s="19"/>
      <c r="H51" s="19"/>
    </row>
    <row r="52" spans="1:8" ht="17.45" customHeight="1" x14ac:dyDescent="0.2">
      <c r="A52" s="55"/>
      <c r="B52" s="56"/>
      <c r="C52" s="57"/>
      <c r="D52" s="57"/>
      <c r="E52" s="57"/>
      <c r="F52" s="57"/>
      <c r="G52" s="19"/>
      <c r="H52" s="19"/>
    </row>
    <row r="53" spans="1:8" ht="14.45" customHeight="1" x14ac:dyDescent="0.25">
      <c r="A53" s="55"/>
      <c r="B53" s="72"/>
      <c r="C53" s="57"/>
      <c r="D53" s="57"/>
      <c r="E53" s="57"/>
      <c r="F53" s="57"/>
      <c r="G53" s="19"/>
      <c r="H53" s="74"/>
    </row>
    <row r="54" spans="1:8" ht="15.6" customHeight="1" x14ac:dyDescent="0.2">
      <c r="A54" s="55"/>
      <c r="B54" s="56"/>
      <c r="C54" s="57"/>
      <c r="D54" s="57"/>
      <c r="E54" s="57"/>
      <c r="F54" s="57"/>
      <c r="G54" s="75"/>
      <c r="H54" s="76"/>
    </row>
    <row r="55" spans="1:8" ht="15.75" x14ac:dyDescent="0.25">
      <c r="A55" s="55"/>
      <c r="B55" s="72"/>
      <c r="C55" s="57"/>
      <c r="D55" s="57"/>
      <c r="E55" s="57"/>
      <c r="F55" s="57"/>
      <c r="G55" s="65"/>
      <c r="H55" s="74"/>
    </row>
    <row r="56" spans="1:8" ht="16.149999999999999" customHeight="1" x14ac:dyDescent="0.2">
      <c r="A56" s="55"/>
      <c r="B56" s="56"/>
      <c r="C56" s="57"/>
      <c r="D56" s="57"/>
      <c r="E56" s="57"/>
      <c r="F56" s="57"/>
      <c r="G56" s="65"/>
      <c r="H56" s="77"/>
    </row>
    <row r="57" spans="1:8" ht="15.75" x14ac:dyDescent="0.25">
      <c r="A57" s="55"/>
      <c r="B57" s="72"/>
      <c r="C57" s="57"/>
      <c r="D57" s="57"/>
      <c r="E57" s="57"/>
      <c r="F57" s="57"/>
      <c r="G57" s="78"/>
      <c r="H57" s="74"/>
    </row>
    <row r="58" spans="1:8" ht="15.75" x14ac:dyDescent="0.2">
      <c r="A58" s="55"/>
      <c r="B58" s="56"/>
      <c r="C58" s="57"/>
      <c r="D58" s="57"/>
      <c r="E58" s="57"/>
      <c r="F58" s="57"/>
      <c r="G58" s="75"/>
      <c r="H58" s="73"/>
    </row>
    <row r="59" spans="1:8" ht="15.75" x14ac:dyDescent="0.25">
      <c r="A59" s="55"/>
      <c r="B59" s="72"/>
      <c r="C59" s="57"/>
      <c r="D59" s="57"/>
      <c r="E59" s="57"/>
      <c r="F59" s="57"/>
      <c r="G59" s="75"/>
      <c r="H59" s="74"/>
    </row>
    <row r="60" spans="1:8" ht="15.75" x14ac:dyDescent="0.2">
      <c r="A60" s="55"/>
      <c r="B60" s="56"/>
      <c r="C60" s="57"/>
      <c r="D60" s="57"/>
      <c r="E60" s="57"/>
      <c r="F60" s="57"/>
      <c r="G60" s="19"/>
      <c r="H60" s="74"/>
    </row>
    <row r="61" spans="1:8" ht="15.75" x14ac:dyDescent="0.25">
      <c r="A61" s="55"/>
      <c r="B61" s="72"/>
      <c r="C61" s="57"/>
      <c r="D61" s="57"/>
      <c r="E61" s="57"/>
      <c r="F61" s="57"/>
      <c r="G61" s="19"/>
      <c r="H61" s="73"/>
    </row>
    <row r="62" spans="1:8" ht="15.75" x14ac:dyDescent="0.2">
      <c r="A62" s="55"/>
      <c r="B62" s="56"/>
      <c r="C62" s="57"/>
      <c r="D62" s="57"/>
      <c r="E62" s="57"/>
      <c r="F62" s="57"/>
      <c r="G62" s="19"/>
      <c r="H62" s="74"/>
    </row>
    <row r="63" spans="1:8" ht="15.75" x14ac:dyDescent="0.25">
      <c r="A63" s="55"/>
      <c r="B63" s="72"/>
      <c r="C63" s="57"/>
      <c r="D63" s="57"/>
      <c r="E63" s="57"/>
      <c r="F63" s="57"/>
      <c r="G63" s="75"/>
      <c r="H63" s="74"/>
    </row>
    <row r="64" spans="1:8" ht="15.75" x14ac:dyDescent="0.2">
      <c r="A64" s="55"/>
      <c r="B64" s="56"/>
      <c r="C64" s="57"/>
      <c r="D64" s="57"/>
      <c r="E64" s="57"/>
      <c r="F64" s="57"/>
      <c r="G64" s="19"/>
      <c r="H64" s="74"/>
    </row>
    <row r="65" spans="1:8" ht="15.75" x14ac:dyDescent="0.25">
      <c r="A65" s="55"/>
      <c r="B65" s="72"/>
      <c r="C65" s="57"/>
      <c r="D65" s="57"/>
      <c r="E65" s="57"/>
      <c r="F65" s="57"/>
      <c r="G65" s="19"/>
      <c r="H65" s="19"/>
    </row>
    <row r="66" spans="1:8" ht="15.75" x14ac:dyDescent="0.2">
      <c r="A66" s="55"/>
      <c r="B66" s="56"/>
      <c r="C66" s="57"/>
      <c r="D66" s="57"/>
      <c r="E66" s="57"/>
      <c r="F66" s="57"/>
      <c r="G66" s="19"/>
      <c r="H66" s="74"/>
    </row>
    <row r="67" spans="1:8" ht="15.75" x14ac:dyDescent="0.25">
      <c r="A67" s="55"/>
      <c r="B67" s="72"/>
      <c r="C67" s="57"/>
      <c r="D67" s="57"/>
      <c r="E67" s="57"/>
      <c r="F67" s="57"/>
      <c r="G67" s="49"/>
      <c r="H67" s="74"/>
    </row>
    <row r="68" spans="1:8" ht="15.75" x14ac:dyDescent="0.2">
      <c r="A68" s="55"/>
      <c r="B68" s="56"/>
      <c r="C68" s="57"/>
      <c r="D68" s="57"/>
      <c r="E68" s="57"/>
      <c r="F68" s="57"/>
      <c r="G68" s="19"/>
      <c r="H68" s="19"/>
    </row>
    <row r="69" spans="1:8" ht="15.75" x14ac:dyDescent="0.25">
      <c r="A69" s="55"/>
      <c r="B69" s="72"/>
      <c r="C69" s="57"/>
      <c r="D69" s="57"/>
      <c r="E69" s="57"/>
      <c r="F69" s="57"/>
      <c r="G69" s="19"/>
      <c r="H69" s="19"/>
    </row>
    <row r="70" spans="1:8" ht="15.75" x14ac:dyDescent="0.2">
      <c r="A70" s="55"/>
      <c r="B70" s="56"/>
      <c r="C70" s="57"/>
      <c r="D70" s="57"/>
      <c r="E70" s="57"/>
      <c r="F70" s="57"/>
      <c r="G70" s="19"/>
      <c r="H70" s="19"/>
    </row>
    <row r="71" spans="1:8" ht="15.75" x14ac:dyDescent="0.25">
      <c r="A71" s="55"/>
      <c r="B71" s="72"/>
      <c r="C71" s="57"/>
      <c r="D71" s="57"/>
      <c r="E71" s="57"/>
      <c r="F71" s="57"/>
      <c r="G71" s="19"/>
      <c r="H71" s="19"/>
    </row>
    <row r="72" spans="1:8" ht="15.75" x14ac:dyDescent="0.2">
      <c r="A72" s="55"/>
      <c r="B72" s="56"/>
      <c r="C72" s="57"/>
      <c r="D72" s="57"/>
      <c r="E72" s="57"/>
      <c r="F72" s="57"/>
      <c r="G72" s="19"/>
      <c r="H72" s="19"/>
    </row>
    <row r="73" spans="1:8" ht="15.75" x14ac:dyDescent="0.25">
      <c r="A73" s="55"/>
      <c r="B73" s="79"/>
      <c r="C73" s="57"/>
      <c r="D73" s="57"/>
      <c r="E73" s="57"/>
      <c r="F73" s="57"/>
      <c r="G73" s="19"/>
      <c r="H73" s="19"/>
    </row>
    <row r="74" spans="1:8" ht="15.75" x14ac:dyDescent="0.25">
      <c r="A74" s="55"/>
      <c r="B74" s="79"/>
      <c r="C74" s="57"/>
      <c r="D74" s="57"/>
      <c r="E74" s="57"/>
      <c r="F74" s="57"/>
      <c r="G74" s="19"/>
      <c r="H74" s="19"/>
    </row>
    <row r="75" spans="1:8" ht="15.75" x14ac:dyDescent="0.25">
      <c r="A75" s="55"/>
      <c r="B75" s="79"/>
      <c r="C75" s="57"/>
      <c r="D75" s="57"/>
      <c r="E75" s="57"/>
      <c r="F75" s="57"/>
      <c r="G75" s="19"/>
      <c r="H75" s="19"/>
    </row>
    <row r="76" spans="1:8" ht="15.75" x14ac:dyDescent="0.2">
      <c r="A76" s="55"/>
      <c r="B76" s="56"/>
      <c r="C76" s="57"/>
      <c r="D76" s="57"/>
      <c r="E76" s="57"/>
      <c r="F76" s="57"/>
      <c r="G76" s="19"/>
      <c r="H76" s="19"/>
    </row>
    <row r="77" spans="1:8" ht="15.75" x14ac:dyDescent="0.25">
      <c r="A77" s="55"/>
      <c r="B77" s="79"/>
      <c r="C77" s="57"/>
      <c r="D77" s="57"/>
      <c r="E77" s="57"/>
      <c r="F77" s="57"/>
      <c r="G77" s="19"/>
      <c r="H77" s="19"/>
    </row>
    <row r="78" spans="1:8" ht="15.75" x14ac:dyDescent="0.25">
      <c r="A78" s="55"/>
      <c r="B78" s="79"/>
      <c r="C78" s="57"/>
      <c r="D78" s="57"/>
      <c r="E78" s="57"/>
      <c r="F78" s="57"/>
      <c r="G78" s="19"/>
      <c r="H78" s="19"/>
    </row>
    <row r="79" spans="1:8" ht="15.75" x14ac:dyDescent="0.2">
      <c r="A79" s="55"/>
      <c r="B79" s="56"/>
      <c r="C79" s="57"/>
      <c r="D79" s="57"/>
      <c r="E79" s="57"/>
      <c r="F79" s="57"/>
      <c r="G79" s="19"/>
      <c r="H79" s="19"/>
    </row>
    <row r="80" spans="1:8" ht="15.75" x14ac:dyDescent="0.25">
      <c r="A80" s="55"/>
      <c r="B80" s="79"/>
      <c r="C80" s="57"/>
      <c r="D80" s="57"/>
      <c r="E80" s="57"/>
      <c r="F80" s="57"/>
      <c r="G80" s="19"/>
      <c r="H80" s="19"/>
    </row>
    <row r="81" spans="1:9" ht="15.75" x14ac:dyDescent="0.2">
      <c r="A81" s="55"/>
      <c r="B81" s="56"/>
      <c r="C81" s="57"/>
      <c r="D81" s="57"/>
      <c r="E81" s="57"/>
      <c r="F81" s="57"/>
      <c r="G81" s="19"/>
      <c r="H81" s="19"/>
    </row>
    <row r="82" spans="1:9" ht="15.75" x14ac:dyDescent="0.25">
      <c r="A82" s="55"/>
      <c r="B82" s="71"/>
      <c r="C82" s="57"/>
      <c r="D82" s="57"/>
      <c r="E82" s="57"/>
      <c r="F82" s="57"/>
      <c r="G82" s="19"/>
      <c r="H82" s="19"/>
    </row>
    <row r="83" spans="1:9" ht="15" customHeight="1" x14ac:dyDescent="0.2">
      <c r="A83" s="55"/>
      <c r="B83" s="56"/>
      <c r="C83" s="57"/>
      <c r="D83" s="57"/>
      <c r="E83" s="57"/>
      <c r="F83" s="57"/>
      <c r="G83" s="19"/>
      <c r="H83" s="19"/>
    </row>
    <row r="84" spans="1:9" ht="15" customHeight="1" x14ac:dyDescent="0.25">
      <c r="A84" s="55"/>
      <c r="B84" s="79"/>
      <c r="C84" s="57"/>
      <c r="D84" s="57"/>
      <c r="E84" s="57"/>
      <c r="F84" s="57"/>
      <c r="G84" s="19"/>
      <c r="H84" s="19"/>
    </row>
    <row r="85" spans="1:9" ht="13.9" customHeight="1" x14ac:dyDescent="0.25">
      <c r="A85" s="55"/>
      <c r="B85" s="79"/>
      <c r="C85" s="57"/>
      <c r="D85" s="52"/>
      <c r="E85" s="52"/>
      <c r="F85" s="52"/>
      <c r="G85" s="19"/>
      <c r="H85" s="19"/>
    </row>
    <row r="86" spans="1:9" ht="13.15" customHeight="1" x14ac:dyDescent="0.25">
      <c r="A86" s="55"/>
      <c r="B86" s="72"/>
      <c r="C86" s="57"/>
      <c r="D86" s="52"/>
      <c r="E86" s="52"/>
      <c r="F86" s="52"/>
      <c r="G86" s="19"/>
      <c r="H86" s="19"/>
    </row>
    <row r="87" spans="1:9" ht="15.6" customHeight="1" x14ac:dyDescent="0.25">
      <c r="A87" s="55"/>
      <c r="B87" s="72"/>
      <c r="C87" s="57"/>
      <c r="D87" s="57"/>
      <c r="E87" s="57"/>
      <c r="F87" s="57"/>
      <c r="G87" s="19"/>
      <c r="H87" s="19"/>
    </row>
    <row r="88" spans="1:9" ht="14.45" customHeight="1" x14ac:dyDescent="0.2">
      <c r="A88" s="55"/>
      <c r="B88" s="56"/>
      <c r="C88" s="57"/>
      <c r="D88" s="57"/>
      <c r="E88" s="57"/>
      <c r="F88" s="57"/>
      <c r="G88" s="19"/>
      <c r="H88" s="19"/>
    </row>
    <row r="89" spans="1:9" ht="16.149999999999999" customHeight="1" x14ac:dyDescent="0.2">
      <c r="A89" s="55"/>
      <c r="B89" s="56"/>
      <c r="C89" s="57"/>
      <c r="D89" s="52"/>
      <c r="E89" s="52"/>
      <c r="F89" s="52"/>
      <c r="G89" s="19"/>
      <c r="H89" s="19"/>
    </row>
    <row r="90" spans="1:9" ht="13.5" customHeight="1" x14ac:dyDescent="0.2">
      <c r="A90" s="55"/>
      <c r="B90" s="56"/>
      <c r="C90" s="57"/>
      <c r="D90" s="52"/>
      <c r="E90" s="52"/>
      <c r="F90" s="52"/>
      <c r="G90" s="19"/>
      <c r="H90" s="19"/>
    </row>
    <row r="91" spans="1:9" ht="13.9" customHeight="1" x14ac:dyDescent="0.25">
      <c r="A91" s="55"/>
      <c r="B91" s="80"/>
      <c r="C91" s="52"/>
      <c r="D91" s="57"/>
      <c r="E91" s="57"/>
      <c r="F91" s="57"/>
      <c r="G91" s="19"/>
      <c r="H91" s="19"/>
    </row>
    <row r="92" spans="1:9" ht="13.9" customHeight="1" x14ac:dyDescent="0.2">
      <c r="A92" s="55"/>
      <c r="B92" s="64"/>
      <c r="C92" s="52"/>
      <c r="D92" s="52"/>
      <c r="E92" s="52"/>
      <c r="F92" s="52"/>
      <c r="G92" s="19"/>
      <c r="H92" s="19"/>
    </row>
    <row r="93" spans="1:9" ht="15" customHeight="1" x14ac:dyDescent="0.25">
      <c r="A93" s="53"/>
      <c r="B93" s="71"/>
      <c r="C93" s="57"/>
      <c r="D93" s="52"/>
      <c r="E93" s="52"/>
      <c r="F93" s="52"/>
      <c r="G93" s="19"/>
      <c r="H93" s="19"/>
    </row>
    <row r="94" spans="1:9" ht="15.6" customHeight="1" x14ac:dyDescent="0.2">
      <c r="A94" s="55"/>
      <c r="B94" s="56"/>
      <c r="C94" s="57"/>
      <c r="D94" s="57"/>
      <c r="E94" s="57"/>
      <c r="F94" s="57"/>
      <c r="G94" s="19"/>
      <c r="H94" s="19"/>
      <c r="I94" s="13"/>
    </row>
    <row r="95" spans="1:9" ht="15.75" x14ac:dyDescent="0.2">
      <c r="A95" s="55"/>
      <c r="B95" s="51"/>
      <c r="C95" s="52"/>
      <c r="D95" s="57"/>
      <c r="E95" s="57"/>
      <c r="F95" s="57"/>
      <c r="G95" s="19"/>
      <c r="H95" s="19"/>
    </row>
    <row r="96" spans="1:9" ht="14.25" x14ac:dyDescent="0.2">
      <c r="A96" s="53"/>
      <c r="B96" s="64"/>
      <c r="C96" s="52"/>
      <c r="D96" s="52"/>
      <c r="E96" s="52"/>
      <c r="F96" s="52"/>
      <c r="G96" s="19"/>
      <c r="H96" s="19"/>
    </row>
    <row r="97" spans="1:8" ht="14.45" customHeight="1" x14ac:dyDescent="0.25">
      <c r="A97" s="55"/>
      <c r="B97" s="71"/>
      <c r="C97" s="57"/>
      <c r="D97" s="52"/>
      <c r="E97" s="52"/>
      <c r="F97" s="52"/>
      <c r="G97" s="19"/>
      <c r="H97" s="19"/>
    </row>
    <row r="98" spans="1:8" ht="15.75" x14ac:dyDescent="0.2">
      <c r="A98" s="53"/>
      <c r="B98" s="51"/>
      <c r="C98" s="52"/>
      <c r="D98" s="57"/>
      <c r="E98" s="57"/>
      <c r="F98" s="57"/>
      <c r="G98" s="19"/>
      <c r="H98" s="19"/>
    </row>
    <row r="99" spans="1:8" ht="14.25" x14ac:dyDescent="0.2">
      <c r="A99" s="81"/>
      <c r="B99" s="64"/>
      <c r="C99" s="52"/>
      <c r="D99" s="57"/>
      <c r="E99" s="57"/>
      <c r="F99" s="57"/>
      <c r="G99" s="19"/>
      <c r="H99" s="19"/>
    </row>
    <row r="100" spans="1:8" ht="15.75" x14ac:dyDescent="0.25">
      <c r="A100" s="81"/>
      <c r="B100" s="71"/>
      <c r="C100" s="57"/>
      <c r="D100" s="52"/>
      <c r="E100" s="52"/>
      <c r="F100" s="52"/>
      <c r="G100" s="19"/>
      <c r="H100" s="19"/>
    </row>
    <row r="101" spans="1:8" ht="15.75" x14ac:dyDescent="0.2">
      <c r="A101" s="82"/>
      <c r="B101" s="56"/>
      <c r="C101" s="57"/>
      <c r="D101" s="52"/>
      <c r="E101" s="52"/>
      <c r="F101" s="52"/>
      <c r="G101" s="19"/>
      <c r="H101" s="19"/>
    </row>
    <row r="102" spans="1:8" ht="15.75" x14ac:dyDescent="0.2">
      <c r="A102" s="81"/>
      <c r="B102" s="51"/>
      <c r="C102" s="52"/>
      <c r="D102" s="57"/>
      <c r="E102" s="57"/>
      <c r="F102" s="57"/>
      <c r="G102" s="19"/>
      <c r="H102" s="19"/>
    </row>
    <row r="103" spans="1:8" ht="14.25" x14ac:dyDescent="0.2">
      <c r="A103" s="83"/>
      <c r="B103" s="64"/>
      <c r="C103" s="52"/>
      <c r="D103" s="57"/>
      <c r="E103" s="57"/>
      <c r="F103" s="57"/>
      <c r="G103" s="19"/>
      <c r="H103" s="19"/>
    </row>
    <row r="104" spans="1:8" ht="15.75" x14ac:dyDescent="0.25">
      <c r="A104" s="81"/>
      <c r="B104" s="71"/>
      <c r="C104" s="57"/>
      <c r="D104" s="52"/>
      <c r="E104" s="52"/>
      <c r="F104" s="52"/>
      <c r="G104" s="19"/>
      <c r="H104" s="19"/>
    </row>
    <row r="105" spans="1:8" ht="15.75" x14ac:dyDescent="0.25">
      <c r="A105" s="81"/>
      <c r="B105" s="71"/>
      <c r="C105" s="57"/>
      <c r="D105" s="52"/>
      <c r="E105" s="52"/>
      <c r="F105" s="52"/>
      <c r="G105" s="19"/>
      <c r="H105" s="19"/>
    </row>
    <row r="106" spans="1:8" ht="15.75" x14ac:dyDescent="0.25">
      <c r="A106" s="59"/>
      <c r="B106" s="70"/>
      <c r="C106" s="52"/>
      <c r="D106" s="57"/>
      <c r="E106" s="57"/>
      <c r="F106" s="57"/>
      <c r="G106" s="19"/>
      <c r="H106" s="19"/>
    </row>
    <row r="107" spans="1:8" ht="14.25" x14ac:dyDescent="0.2">
      <c r="A107" s="53"/>
      <c r="B107" s="64"/>
      <c r="C107" s="52"/>
      <c r="D107" s="88"/>
      <c r="E107" s="39"/>
      <c r="F107" s="39"/>
      <c r="G107" s="19"/>
      <c r="H107" s="19"/>
    </row>
    <row r="108" spans="1:8" ht="15.75" x14ac:dyDescent="0.25">
      <c r="A108" s="55"/>
      <c r="B108" s="71"/>
      <c r="C108" s="57"/>
      <c r="D108" s="40"/>
      <c r="E108" s="40"/>
      <c r="F108" s="40"/>
      <c r="G108" s="19"/>
      <c r="H108" s="19"/>
    </row>
    <row r="109" spans="1:8" ht="15.75" x14ac:dyDescent="0.2">
      <c r="A109" s="55"/>
      <c r="B109" s="56"/>
      <c r="C109" s="57"/>
      <c r="D109" s="40"/>
      <c r="E109" s="40"/>
      <c r="F109" s="40"/>
      <c r="G109" s="19"/>
      <c r="H109" s="19"/>
    </row>
    <row r="110" spans="1:8" ht="15.75" x14ac:dyDescent="0.25">
      <c r="A110" s="84"/>
      <c r="B110" s="51"/>
      <c r="C110" s="52"/>
      <c r="D110" s="40"/>
      <c r="E110" s="40"/>
      <c r="F110" s="40"/>
      <c r="G110" s="19"/>
      <c r="H110" s="19"/>
    </row>
    <row r="111" spans="1:8" ht="14.25" x14ac:dyDescent="0.2">
      <c r="A111" s="83"/>
      <c r="B111" s="85"/>
      <c r="C111" s="52"/>
      <c r="D111" s="19"/>
      <c r="E111" s="19"/>
      <c r="F111" s="19"/>
      <c r="G111" s="19"/>
      <c r="H111" s="19"/>
    </row>
    <row r="112" spans="1:8" ht="15.75" x14ac:dyDescent="0.25">
      <c r="A112" s="81"/>
      <c r="B112" s="71"/>
      <c r="C112" s="57"/>
      <c r="D112" s="19"/>
      <c r="E112" s="19"/>
      <c r="F112" s="19"/>
      <c r="G112" s="19"/>
      <c r="H112" s="19"/>
    </row>
    <row r="113" spans="1:8" ht="14.25" x14ac:dyDescent="0.2">
      <c r="A113" s="86"/>
      <c r="B113" s="87"/>
      <c r="C113" s="88"/>
      <c r="G113" s="19"/>
      <c r="H113" s="65"/>
    </row>
    <row r="114" spans="1:8" ht="15" x14ac:dyDescent="0.2">
      <c r="A114" s="19"/>
      <c r="B114" s="38"/>
      <c r="C114" s="39"/>
      <c r="G114" s="65"/>
      <c r="H114" s="19"/>
    </row>
    <row r="115" spans="1:8" ht="15.75" x14ac:dyDescent="0.2">
      <c r="A115" s="19"/>
      <c r="B115" s="56"/>
      <c r="C115" s="41"/>
    </row>
    <row r="116" spans="1:8" ht="15.75" x14ac:dyDescent="0.25">
      <c r="A116" s="19"/>
      <c r="B116" s="42"/>
      <c r="C116" s="41"/>
    </row>
    <row r="117" spans="1:8" x14ac:dyDescent="0.2">
      <c r="A117" s="19"/>
      <c r="B117" s="19"/>
      <c r="C117" s="19"/>
    </row>
    <row r="118" spans="1:8" x14ac:dyDescent="0.2">
      <c r="A118" s="19"/>
      <c r="B118" s="19"/>
      <c r="C118" s="19"/>
    </row>
  </sheetData>
  <mergeCells count="4">
    <mergeCell ref="D8:E8"/>
    <mergeCell ref="F8:F11"/>
    <mergeCell ref="D9:D11"/>
    <mergeCell ref="E9:E11"/>
  </mergeCells>
  <pageMargins left="0.74803149606299213" right="0.15748031496062992" top="0.39370078740157483" bottom="0.39370078740157483" header="0.51181102362204722" footer="0.51181102362204722"/>
  <pageSetup paperSize="9" orientation="portrait" r:id="rId1"/>
  <headerFooter alignWithMargins="0"/>
  <ignoredErrors>
    <ignoredError sqref="A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4"/>
  <sheetViews>
    <sheetView workbookViewId="0">
      <selection activeCell="B2" sqref="B2"/>
    </sheetView>
  </sheetViews>
  <sheetFormatPr defaultRowHeight="12.75" x14ac:dyDescent="0.2"/>
  <cols>
    <col min="1" max="1" width="6" customWidth="1"/>
    <col min="2" max="2" width="50.28515625" customWidth="1"/>
    <col min="3" max="3" width="9.5703125" customWidth="1"/>
    <col min="4" max="4" width="10" customWidth="1"/>
    <col min="5" max="5" width="8.85546875" customWidth="1"/>
    <col min="6" max="6" width="8.42578125" customWidth="1"/>
    <col min="8" max="8" width="7.7109375" customWidth="1"/>
    <col min="9" max="9" width="10.140625" bestFit="1" customWidth="1"/>
  </cols>
  <sheetData>
    <row r="1" spans="1:6" x14ac:dyDescent="0.2">
      <c r="B1" t="s">
        <v>3</v>
      </c>
    </row>
    <row r="2" spans="1:6" x14ac:dyDescent="0.2">
      <c r="B2" s="13" t="s">
        <v>215</v>
      </c>
    </row>
    <row r="3" spans="1:6" x14ac:dyDescent="0.2">
      <c r="B3" s="13" t="s">
        <v>210</v>
      </c>
    </row>
    <row r="5" spans="1:6" ht="15.75" x14ac:dyDescent="0.25">
      <c r="A5" s="158" t="s">
        <v>207</v>
      </c>
      <c r="B5" s="158"/>
      <c r="C5" s="158"/>
      <c r="D5" s="158"/>
      <c r="E5" s="158"/>
      <c r="F5" s="158"/>
    </row>
    <row r="6" spans="1:6" ht="15.75" x14ac:dyDescent="0.25">
      <c r="B6" s="14" t="s">
        <v>214</v>
      </c>
      <c r="C6" s="14"/>
      <c r="D6" s="15"/>
      <c r="E6" s="15"/>
    </row>
    <row r="7" spans="1:6" ht="15" x14ac:dyDescent="0.25">
      <c r="B7" s="6"/>
      <c r="C7" s="6"/>
      <c r="D7" s="6"/>
      <c r="E7" s="6"/>
      <c r="F7" s="1"/>
    </row>
    <row r="8" spans="1:6" x14ac:dyDescent="0.2">
      <c r="E8" s="5"/>
      <c r="F8" s="16" t="s">
        <v>21</v>
      </c>
    </row>
    <row r="9" spans="1:6" ht="12.75" customHeight="1" x14ac:dyDescent="0.2">
      <c r="A9" s="159" t="s">
        <v>5</v>
      </c>
      <c r="B9" s="159" t="s">
        <v>8</v>
      </c>
      <c r="C9" s="162" t="s">
        <v>0</v>
      </c>
      <c r="D9" s="2"/>
      <c r="E9" s="3" t="s">
        <v>1</v>
      </c>
      <c r="F9" s="4"/>
    </row>
    <row r="10" spans="1:6" ht="14.25" customHeight="1" x14ac:dyDescent="0.2">
      <c r="A10" s="160"/>
      <c r="B10" s="160"/>
      <c r="C10" s="163"/>
      <c r="D10" s="165" t="s">
        <v>6</v>
      </c>
      <c r="E10" s="166"/>
      <c r="F10" s="162" t="s">
        <v>4</v>
      </c>
    </row>
    <row r="11" spans="1:6" ht="12.75" customHeight="1" x14ac:dyDescent="0.2">
      <c r="A11" s="160"/>
      <c r="B11" s="160"/>
      <c r="C11" s="163"/>
      <c r="D11" s="162" t="s">
        <v>2</v>
      </c>
      <c r="E11" s="162" t="s">
        <v>7</v>
      </c>
      <c r="F11" s="163"/>
    </row>
    <row r="12" spans="1:6" x14ac:dyDescent="0.2">
      <c r="A12" s="160"/>
      <c r="B12" s="160"/>
      <c r="C12" s="163"/>
      <c r="D12" s="163"/>
      <c r="E12" s="163"/>
      <c r="F12" s="163"/>
    </row>
    <row r="13" spans="1:6" ht="10.15" customHeight="1" x14ac:dyDescent="0.2">
      <c r="A13" s="161"/>
      <c r="B13" s="161"/>
      <c r="C13" s="164"/>
      <c r="D13" s="164"/>
      <c r="E13" s="164"/>
      <c r="F13" s="164"/>
    </row>
    <row r="14" spans="1:6" ht="11.25" customHeight="1" x14ac:dyDescent="0.2">
      <c r="A14" s="11">
        <v>1</v>
      </c>
      <c r="B14" s="11">
        <v>2</v>
      </c>
      <c r="C14" s="11">
        <v>3</v>
      </c>
      <c r="D14" s="11">
        <v>4</v>
      </c>
      <c r="E14" s="11">
        <v>5</v>
      </c>
      <c r="F14" s="11">
        <v>6</v>
      </c>
    </row>
    <row r="15" spans="1:6" ht="15.75" x14ac:dyDescent="0.2">
      <c r="A15" s="23" t="s">
        <v>33</v>
      </c>
      <c r="B15" s="17" t="s">
        <v>131</v>
      </c>
      <c r="C15" s="105">
        <f>D15+F15</f>
        <v>10600</v>
      </c>
      <c r="D15" s="105">
        <f t="shared" ref="D15:F16" si="0">D16</f>
        <v>10600</v>
      </c>
      <c r="E15" s="105">
        <f t="shared" si="0"/>
        <v>10600</v>
      </c>
      <c r="F15" s="105">
        <f t="shared" si="0"/>
        <v>0</v>
      </c>
    </row>
    <row r="16" spans="1:6" ht="14.25" x14ac:dyDescent="0.2">
      <c r="A16" s="20" t="s">
        <v>10</v>
      </c>
      <c r="B16" s="103" t="s">
        <v>114</v>
      </c>
      <c r="C16" s="105">
        <f>D16+F16</f>
        <v>10600</v>
      </c>
      <c r="D16" s="105">
        <f t="shared" si="0"/>
        <v>10600</v>
      </c>
      <c r="E16" s="105">
        <f t="shared" si="0"/>
        <v>10600</v>
      </c>
      <c r="F16" s="105">
        <f t="shared" si="0"/>
        <v>0</v>
      </c>
    </row>
    <row r="17" spans="1:9" ht="14.45" customHeight="1" x14ac:dyDescent="0.2">
      <c r="A17" s="10" t="s">
        <v>11</v>
      </c>
      <c r="B17" s="33" t="s">
        <v>115</v>
      </c>
      <c r="C17" s="104">
        <f>D17+F17</f>
        <v>10600</v>
      </c>
      <c r="D17" s="104">
        <v>10600</v>
      </c>
      <c r="E17" s="104">
        <v>10600</v>
      </c>
      <c r="F17" s="104"/>
      <c r="G17" s="13"/>
    </row>
    <row r="18" spans="1:9" ht="15.6" customHeight="1" x14ac:dyDescent="0.2">
      <c r="A18" s="23" t="s">
        <v>34</v>
      </c>
      <c r="B18" s="17" t="s">
        <v>38</v>
      </c>
      <c r="C18" s="106">
        <f t="shared" ref="C18:C97" si="1">D18+F18</f>
        <v>180340</v>
      </c>
      <c r="D18" s="106">
        <f>D19+D23+D26+D35+D33+D38+D31</f>
        <v>-54060</v>
      </c>
      <c r="E18" s="106">
        <f>E19+E23+E26+E35+E33+E38+E31</f>
        <v>261300</v>
      </c>
      <c r="F18" s="106">
        <f>F19+F23+F26+F35+F33+F38+F31</f>
        <v>234400</v>
      </c>
      <c r="G18" s="13"/>
    </row>
    <row r="19" spans="1:9" ht="13.9" customHeight="1" x14ac:dyDescent="0.2">
      <c r="A19" s="20" t="s">
        <v>35</v>
      </c>
      <c r="B19" s="8" t="s">
        <v>39</v>
      </c>
      <c r="C19" s="106">
        <f t="shared" si="1"/>
        <v>166000</v>
      </c>
      <c r="D19" s="106">
        <f>D21+D22+D20</f>
        <v>179000</v>
      </c>
      <c r="E19" s="106">
        <f>E21+E22+E20</f>
        <v>250000</v>
      </c>
      <c r="F19" s="106">
        <f>F21+F22+F20</f>
        <v>-13000</v>
      </c>
      <c r="G19" s="31"/>
    </row>
    <row r="20" spans="1:9" ht="15" x14ac:dyDescent="0.25">
      <c r="A20" s="10" t="s">
        <v>69</v>
      </c>
      <c r="B20" s="126" t="s">
        <v>40</v>
      </c>
      <c r="C20" s="107">
        <f t="shared" si="1"/>
        <v>15000</v>
      </c>
      <c r="D20" s="107">
        <v>15000</v>
      </c>
      <c r="E20" s="107">
        <v>15000</v>
      </c>
      <c r="F20" s="106"/>
      <c r="G20" s="13"/>
      <c r="H20" s="13"/>
    </row>
    <row r="21" spans="1:9" ht="15" x14ac:dyDescent="0.25">
      <c r="A21" s="10" t="s">
        <v>70</v>
      </c>
      <c r="B21" s="37" t="s">
        <v>12</v>
      </c>
      <c r="C21" s="107">
        <f t="shared" si="1"/>
        <v>38000</v>
      </c>
      <c r="D21" s="107">
        <v>26000</v>
      </c>
      <c r="E21" s="107"/>
      <c r="F21" s="107">
        <v>12000</v>
      </c>
      <c r="G21" s="13"/>
      <c r="H21" s="13"/>
    </row>
    <row r="22" spans="1:9" ht="15" x14ac:dyDescent="0.25">
      <c r="A22" s="10" t="s">
        <v>71</v>
      </c>
      <c r="B22" s="127" t="s">
        <v>61</v>
      </c>
      <c r="C22" s="107">
        <f>D22+F22</f>
        <v>113000</v>
      </c>
      <c r="D22" s="107">
        <v>138000</v>
      </c>
      <c r="E22" s="107">
        <v>235000</v>
      </c>
      <c r="F22" s="107">
        <v>-25000</v>
      </c>
      <c r="G22" s="13"/>
    </row>
    <row r="23" spans="1:9" ht="14.25" x14ac:dyDescent="0.2">
      <c r="A23" s="20" t="s">
        <v>107</v>
      </c>
      <c r="B23" s="7" t="s">
        <v>41</v>
      </c>
      <c r="C23" s="106">
        <f t="shared" si="1"/>
        <v>-93600</v>
      </c>
      <c r="D23" s="106">
        <f>D25+D24</f>
        <v>-93600</v>
      </c>
      <c r="E23" s="106">
        <f>E25+E24</f>
        <v>23000</v>
      </c>
      <c r="F23" s="106">
        <f>F25+F24</f>
        <v>0</v>
      </c>
    </row>
    <row r="24" spans="1:9" ht="15" x14ac:dyDescent="0.25">
      <c r="A24" s="10" t="s">
        <v>108</v>
      </c>
      <c r="B24" s="30" t="s">
        <v>120</v>
      </c>
      <c r="C24" s="107">
        <f t="shared" si="1"/>
        <v>-116600</v>
      </c>
      <c r="D24" s="107">
        <v>-116600</v>
      </c>
      <c r="E24" s="107"/>
      <c r="F24" s="107"/>
      <c r="G24" s="13"/>
    </row>
    <row r="25" spans="1:9" ht="15" x14ac:dyDescent="0.25">
      <c r="A25" s="133" t="s">
        <v>141</v>
      </c>
      <c r="B25" s="154" t="s">
        <v>116</v>
      </c>
      <c r="C25" s="107">
        <f t="shared" si="1"/>
        <v>23000</v>
      </c>
      <c r="D25" s="107">
        <v>23000</v>
      </c>
      <c r="E25" s="107">
        <v>23000</v>
      </c>
      <c r="F25" s="107"/>
      <c r="G25" s="13"/>
    </row>
    <row r="26" spans="1:9" ht="28.5" x14ac:dyDescent="0.2">
      <c r="A26" s="20" t="s">
        <v>140</v>
      </c>
      <c r="B26" s="36" t="s">
        <v>59</v>
      </c>
      <c r="C26" s="106">
        <f t="shared" si="1"/>
        <v>400000</v>
      </c>
      <c r="D26" s="106">
        <f>D27+D28</f>
        <v>-167700</v>
      </c>
      <c r="E26" s="106">
        <f>E27+E28</f>
        <v>-28700</v>
      </c>
      <c r="F26" s="106">
        <f>F27+F28</f>
        <v>567700</v>
      </c>
      <c r="G26" s="13"/>
    </row>
    <row r="27" spans="1:9" ht="15" x14ac:dyDescent="0.25">
      <c r="A27" s="10" t="s">
        <v>142</v>
      </c>
      <c r="B27" s="37" t="s">
        <v>12</v>
      </c>
      <c r="C27" s="107">
        <f t="shared" si="1"/>
        <v>-39000</v>
      </c>
      <c r="D27" s="107">
        <v>-167700</v>
      </c>
      <c r="E27" s="107">
        <v>-28700</v>
      </c>
      <c r="F27" s="107">
        <v>128700</v>
      </c>
      <c r="G27" s="13"/>
      <c r="H27" s="13"/>
      <c r="I27" s="150"/>
    </row>
    <row r="28" spans="1:9" ht="30" x14ac:dyDescent="0.25">
      <c r="A28" s="10" t="s">
        <v>203</v>
      </c>
      <c r="B28" s="30" t="s">
        <v>110</v>
      </c>
      <c r="C28" s="107">
        <f t="shared" si="1"/>
        <v>439000</v>
      </c>
      <c r="D28" s="107">
        <f>D29+D30</f>
        <v>0</v>
      </c>
      <c r="E28" s="107">
        <f>E29+E30</f>
        <v>0</v>
      </c>
      <c r="F28" s="107">
        <f>F29+F30</f>
        <v>439000</v>
      </c>
    </row>
    <row r="29" spans="1:9" ht="30" x14ac:dyDescent="0.25">
      <c r="A29" s="32"/>
      <c r="B29" s="101" t="s">
        <v>117</v>
      </c>
      <c r="C29" s="107">
        <f t="shared" si="1"/>
        <v>384000</v>
      </c>
      <c r="D29" s="107"/>
      <c r="E29" s="107"/>
      <c r="F29" s="107">
        <v>384000</v>
      </c>
      <c r="G29" s="13"/>
      <c r="H29" s="13"/>
      <c r="I29" s="150"/>
    </row>
    <row r="30" spans="1:9" ht="30" x14ac:dyDescent="0.25">
      <c r="A30" s="32"/>
      <c r="B30" s="101" t="s">
        <v>118</v>
      </c>
      <c r="C30" s="107">
        <f t="shared" si="1"/>
        <v>55000</v>
      </c>
      <c r="D30" s="107"/>
      <c r="E30" s="107"/>
      <c r="F30" s="107">
        <v>55000</v>
      </c>
    </row>
    <row r="31" spans="1:9" ht="14.25" x14ac:dyDescent="0.2">
      <c r="A31" s="20" t="s">
        <v>143</v>
      </c>
      <c r="B31" s="136" t="s">
        <v>153</v>
      </c>
      <c r="C31" s="106">
        <f t="shared" si="1"/>
        <v>200</v>
      </c>
      <c r="D31" s="106">
        <f>D32</f>
        <v>200</v>
      </c>
      <c r="E31" s="106">
        <f>E32</f>
        <v>0</v>
      </c>
      <c r="F31" s="106">
        <f>F32</f>
        <v>0</v>
      </c>
      <c r="G31" s="13"/>
    </row>
    <row r="32" spans="1:9" ht="15" x14ac:dyDescent="0.25">
      <c r="A32" s="32" t="s">
        <v>144</v>
      </c>
      <c r="B32" s="37" t="s">
        <v>12</v>
      </c>
      <c r="C32" s="107">
        <f t="shared" si="1"/>
        <v>200</v>
      </c>
      <c r="D32" s="107">
        <v>200</v>
      </c>
      <c r="E32" s="107"/>
      <c r="F32" s="107"/>
      <c r="G32" s="13"/>
    </row>
    <row r="33" spans="1:8" ht="14.25" x14ac:dyDescent="0.2">
      <c r="A33" s="20" t="s">
        <v>145</v>
      </c>
      <c r="B33" s="111" t="s">
        <v>23</v>
      </c>
      <c r="C33" s="106">
        <f t="shared" si="1"/>
        <v>10000</v>
      </c>
      <c r="D33" s="106">
        <f>D34</f>
        <v>10000</v>
      </c>
      <c r="E33" s="106">
        <f>E34</f>
        <v>0</v>
      </c>
      <c r="F33" s="106">
        <f>F34</f>
        <v>0</v>
      </c>
      <c r="G33" s="13"/>
    </row>
    <row r="34" spans="1:8" ht="15" x14ac:dyDescent="0.25">
      <c r="A34" s="32" t="s">
        <v>146</v>
      </c>
      <c r="B34" s="37" t="s">
        <v>12</v>
      </c>
      <c r="C34" s="107">
        <f t="shared" si="1"/>
        <v>10000</v>
      </c>
      <c r="D34" s="107">
        <v>10000</v>
      </c>
      <c r="E34" s="107"/>
      <c r="F34" s="107"/>
      <c r="G34" s="13"/>
    </row>
    <row r="35" spans="1:8" ht="14.25" x14ac:dyDescent="0.2">
      <c r="A35" s="20" t="s">
        <v>147</v>
      </c>
      <c r="B35" s="8" t="s">
        <v>13</v>
      </c>
      <c r="C35" s="106">
        <f t="shared" si="1"/>
        <v>44040</v>
      </c>
      <c r="D35" s="106">
        <f>D36+D37</f>
        <v>44040</v>
      </c>
      <c r="E35" s="106">
        <f>E36+E37</f>
        <v>17000</v>
      </c>
      <c r="F35" s="106">
        <f>F36+F37</f>
        <v>0</v>
      </c>
      <c r="G35" s="48"/>
      <c r="H35" s="48"/>
    </row>
    <row r="36" spans="1:8" ht="15" x14ac:dyDescent="0.25">
      <c r="A36" s="10" t="s">
        <v>148</v>
      </c>
      <c r="B36" s="37" t="s">
        <v>12</v>
      </c>
      <c r="C36" s="107">
        <f t="shared" si="1"/>
        <v>30000</v>
      </c>
      <c r="D36" s="107">
        <v>30000</v>
      </c>
      <c r="E36" s="107">
        <v>17000</v>
      </c>
      <c r="F36" s="106"/>
      <c r="G36" s="13"/>
    </row>
    <row r="37" spans="1:8" ht="30" x14ac:dyDescent="0.2">
      <c r="A37" s="133" t="s">
        <v>204</v>
      </c>
      <c r="B37" s="33" t="s">
        <v>60</v>
      </c>
      <c r="C37" s="107">
        <f t="shared" si="1"/>
        <v>14040</v>
      </c>
      <c r="D37" s="107">
        <v>14040</v>
      </c>
      <c r="E37" s="107"/>
      <c r="F37" s="106"/>
      <c r="G37" s="48"/>
    </row>
    <row r="38" spans="1:8" ht="28.5" x14ac:dyDescent="0.2">
      <c r="A38" s="134" t="s">
        <v>149</v>
      </c>
      <c r="B38" s="110" t="s">
        <v>152</v>
      </c>
      <c r="C38" s="106">
        <f t="shared" si="1"/>
        <v>-346300</v>
      </c>
      <c r="D38" s="106">
        <f>D39</f>
        <v>-26000</v>
      </c>
      <c r="E38" s="106">
        <f>E39</f>
        <v>0</v>
      </c>
      <c r="F38" s="106">
        <f>F39</f>
        <v>-320300</v>
      </c>
      <c r="G38" s="13"/>
    </row>
    <row r="39" spans="1:8" ht="14.45" customHeight="1" x14ac:dyDescent="0.25">
      <c r="A39" s="10" t="s">
        <v>150</v>
      </c>
      <c r="B39" s="37" t="s">
        <v>12</v>
      </c>
      <c r="C39" s="107">
        <f t="shared" si="1"/>
        <v>-346300</v>
      </c>
      <c r="D39" s="107">
        <v>-26000</v>
      </c>
      <c r="E39" s="107"/>
      <c r="F39" s="107">
        <v>-320300</v>
      </c>
    </row>
    <row r="40" spans="1:8" ht="28.9" customHeight="1" x14ac:dyDescent="0.25">
      <c r="A40" s="134" t="s">
        <v>135</v>
      </c>
      <c r="B40" s="109" t="s">
        <v>151</v>
      </c>
      <c r="C40" s="106">
        <f t="shared" si="1"/>
        <v>-220000</v>
      </c>
      <c r="D40" s="106">
        <f>D41</f>
        <v>-220000</v>
      </c>
      <c r="E40" s="106"/>
      <c r="F40" s="106"/>
    </row>
    <row r="41" spans="1:8" ht="14.25" x14ac:dyDescent="0.2">
      <c r="A41" s="134" t="s">
        <v>89</v>
      </c>
      <c r="B41" s="103" t="s">
        <v>114</v>
      </c>
      <c r="C41" s="106">
        <f t="shared" si="1"/>
        <v>-220000</v>
      </c>
      <c r="D41" s="106">
        <f>D42</f>
        <v>-220000</v>
      </c>
      <c r="E41" s="106"/>
      <c r="F41" s="106"/>
      <c r="G41" s="13"/>
    </row>
    <row r="42" spans="1:8" ht="30" x14ac:dyDescent="0.25">
      <c r="A42" s="97" t="s">
        <v>90</v>
      </c>
      <c r="B42" s="30" t="s">
        <v>121</v>
      </c>
      <c r="C42" s="107">
        <f t="shared" si="1"/>
        <v>-220000</v>
      </c>
      <c r="D42" s="107">
        <v>-220000</v>
      </c>
      <c r="E42" s="107"/>
      <c r="F42" s="106"/>
      <c r="G42" s="13"/>
    </row>
    <row r="43" spans="1:8" ht="15" customHeight="1" x14ac:dyDescent="0.25">
      <c r="A43" s="18" t="s">
        <v>136</v>
      </c>
      <c r="B43" s="24" t="s">
        <v>9</v>
      </c>
      <c r="C43" s="106">
        <f t="shared" si="1"/>
        <v>907494</v>
      </c>
      <c r="D43" s="106">
        <f>D44+D71</f>
        <v>876110</v>
      </c>
      <c r="E43" s="106">
        <f>E44+E71</f>
        <v>653760</v>
      </c>
      <c r="F43" s="106">
        <f>F44+F71</f>
        <v>31384</v>
      </c>
      <c r="G43" s="13"/>
    </row>
    <row r="44" spans="1:8" ht="16.149999999999999" customHeight="1" x14ac:dyDescent="0.25">
      <c r="A44" s="113" t="s">
        <v>91</v>
      </c>
      <c r="B44" s="128" t="s">
        <v>42</v>
      </c>
      <c r="C44" s="114">
        <f t="shared" si="1"/>
        <v>858260</v>
      </c>
      <c r="D44" s="114">
        <f>SUM(D45:D70)</f>
        <v>832010</v>
      </c>
      <c r="E44" s="114">
        <f>SUM(E45:E70)</f>
        <v>653760</v>
      </c>
      <c r="F44" s="114">
        <f>SUM(F45:F70)</f>
        <v>26250</v>
      </c>
    </row>
    <row r="45" spans="1:8" ht="16.899999999999999" customHeight="1" x14ac:dyDescent="0.2">
      <c r="A45" s="10" t="s">
        <v>92</v>
      </c>
      <c r="B45" s="33" t="s">
        <v>15</v>
      </c>
      <c r="C45" s="107">
        <f t="shared" si="1"/>
        <v>23400</v>
      </c>
      <c r="D45" s="107">
        <f>E45</f>
        <v>23400</v>
      </c>
      <c r="E45" s="107">
        <v>23400</v>
      </c>
      <c r="F45" s="28"/>
    </row>
    <row r="46" spans="1:8" ht="16.149999999999999" customHeight="1" x14ac:dyDescent="0.25">
      <c r="A46" s="10" t="s">
        <v>154</v>
      </c>
      <c r="B46" s="129" t="s">
        <v>17</v>
      </c>
      <c r="C46" s="107">
        <f t="shared" si="1"/>
        <v>28160</v>
      </c>
      <c r="D46" s="107">
        <f t="shared" ref="D46:D70" si="2">E46</f>
        <v>28160</v>
      </c>
      <c r="E46" s="107">
        <v>28160</v>
      </c>
      <c r="F46" s="29"/>
    </row>
    <row r="47" spans="1:8" ht="15" x14ac:dyDescent="0.25">
      <c r="A47" s="10" t="s">
        <v>155</v>
      </c>
      <c r="B47" s="129" t="s">
        <v>18</v>
      </c>
      <c r="C47" s="107">
        <f t="shared" si="1"/>
        <v>140900</v>
      </c>
      <c r="D47" s="107">
        <v>130900</v>
      </c>
      <c r="E47" s="107">
        <v>40900</v>
      </c>
      <c r="F47" s="107">
        <v>10000</v>
      </c>
      <c r="G47" s="132"/>
      <c r="H47" s="13"/>
    </row>
    <row r="48" spans="1:8" ht="15" x14ac:dyDescent="0.25">
      <c r="A48" s="10" t="s">
        <v>156</v>
      </c>
      <c r="B48" s="129" t="s">
        <v>29</v>
      </c>
      <c r="C48" s="107">
        <f t="shared" si="1"/>
        <v>33300</v>
      </c>
      <c r="D48" s="107">
        <f t="shared" si="2"/>
        <v>33300</v>
      </c>
      <c r="E48" s="107">
        <v>33300</v>
      </c>
      <c r="F48" s="29"/>
      <c r="G48" s="132"/>
      <c r="H48" s="13"/>
    </row>
    <row r="49" spans="1:8" ht="15" x14ac:dyDescent="0.25">
      <c r="A49" s="10" t="s">
        <v>157</v>
      </c>
      <c r="B49" s="129" t="s">
        <v>30</v>
      </c>
      <c r="C49" s="107">
        <f>D49+F49</f>
        <v>16700</v>
      </c>
      <c r="D49" s="107">
        <f t="shared" si="2"/>
        <v>16700</v>
      </c>
      <c r="E49" s="107">
        <v>16700</v>
      </c>
      <c r="F49" s="29"/>
      <c r="G49" s="43"/>
    </row>
    <row r="50" spans="1:8" ht="15" x14ac:dyDescent="0.25">
      <c r="A50" s="10" t="s">
        <v>158</v>
      </c>
      <c r="B50" s="129" t="s">
        <v>16</v>
      </c>
      <c r="C50" s="107">
        <f t="shared" si="1"/>
        <v>110500</v>
      </c>
      <c r="D50" s="107">
        <v>94250</v>
      </c>
      <c r="E50" s="107">
        <v>10500</v>
      </c>
      <c r="F50" s="107">
        <v>16250</v>
      </c>
      <c r="G50" s="132"/>
      <c r="H50" s="13"/>
    </row>
    <row r="51" spans="1:8" ht="15" x14ac:dyDescent="0.25">
      <c r="A51" s="10" t="s">
        <v>159</v>
      </c>
      <c r="B51" s="129" t="s">
        <v>53</v>
      </c>
      <c r="C51" s="107">
        <f t="shared" si="1"/>
        <v>15800</v>
      </c>
      <c r="D51" s="107">
        <f t="shared" si="2"/>
        <v>15800</v>
      </c>
      <c r="E51" s="107">
        <v>15800</v>
      </c>
      <c r="F51" s="29"/>
      <c r="G51" s="43"/>
    </row>
    <row r="52" spans="1:8" ht="17.45" customHeight="1" x14ac:dyDescent="0.25">
      <c r="A52" s="10" t="s">
        <v>160</v>
      </c>
      <c r="B52" s="129" t="s">
        <v>43</v>
      </c>
      <c r="C52" s="107">
        <f>D52+F52</f>
        <v>18800</v>
      </c>
      <c r="D52" s="107">
        <f t="shared" si="2"/>
        <v>18800</v>
      </c>
      <c r="E52" s="107">
        <v>18800</v>
      </c>
      <c r="F52" s="29"/>
      <c r="G52" s="132"/>
      <c r="H52" s="13"/>
    </row>
    <row r="53" spans="1:8" ht="14.45" customHeight="1" x14ac:dyDescent="0.2">
      <c r="A53" s="10" t="s">
        <v>161</v>
      </c>
      <c r="B53" s="33" t="s">
        <v>104</v>
      </c>
      <c r="C53" s="107">
        <f>D53+F53</f>
        <v>2600</v>
      </c>
      <c r="D53" s="107">
        <f t="shared" si="2"/>
        <v>2600</v>
      </c>
      <c r="E53" s="107">
        <v>2600</v>
      </c>
      <c r="F53" s="29"/>
      <c r="H53" s="44"/>
    </row>
    <row r="54" spans="1:8" ht="15.6" customHeight="1" x14ac:dyDescent="0.25">
      <c r="A54" s="10" t="s">
        <v>162</v>
      </c>
      <c r="B54" s="129" t="s">
        <v>44</v>
      </c>
      <c r="C54" s="107">
        <f t="shared" si="1"/>
        <v>21800</v>
      </c>
      <c r="D54" s="107">
        <f t="shared" si="2"/>
        <v>21800</v>
      </c>
      <c r="E54" s="107">
        <v>21800</v>
      </c>
      <c r="F54" s="29"/>
      <c r="G54" s="5"/>
      <c r="H54" s="45"/>
    </row>
    <row r="55" spans="1:8" ht="15" x14ac:dyDescent="0.25">
      <c r="A55" s="10" t="s">
        <v>163</v>
      </c>
      <c r="B55" s="129" t="s">
        <v>45</v>
      </c>
      <c r="C55" s="107">
        <f t="shared" si="1"/>
        <v>22300</v>
      </c>
      <c r="D55" s="107">
        <v>22300</v>
      </c>
      <c r="E55" s="107">
        <v>15300</v>
      </c>
      <c r="F55" s="29"/>
      <c r="G55" s="148"/>
      <c r="H55" s="44"/>
    </row>
    <row r="56" spans="1:8" ht="16.149999999999999" customHeight="1" x14ac:dyDescent="0.25">
      <c r="A56" s="10" t="s">
        <v>164</v>
      </c>
      <c r="B56" s="129" t="s">
        <v>46</v>
      </c>
      <c r="C56" s="107">
        <f t="shared" si="1"/>
        <v>18200</v>
      </c>
      <c r="D56" s="107">
        <f t="shared" si="2"/>
        <v>18200</v>
      </c>
      <c r="E56" s="107">
        <v>18200</v>
      </c>
      <c r="F56" s="29"/>
      <c r="G56" s="13"/>
      <c r="H56" s="47"/>
    </row>
    <row r="57" spans="1:8" ht="15" x14ac:dyDescent="0.25">
      <c r="A57" s="10" t="s">
        <v>165</v>
      </c>
      <c r="B57" s="129" t="s">
        <v>47</v>
      </c>
      <c r="C57" s="107">
        <f t="shared" si="1"/>
        <v>14000</v>
      </c>
      <c r="D57" s="107">
        <f t="shared" si="2"/>
        <v>14000</v>
      </c>
      <c r="E57" s="107">
        <v>14000</v>
      </c>
      <c r="F57" s="29"/>
      <c r="G57" s="148"/>
      <c r="H57" s="148"/>
    </row>
    <row r="58" spans="1:8" ht="15" x14ac:dyDescent="0.25">
      <c r="A58" s="10" t="s">
        <v>166</v>
      </c>
      <c r="B58" s="129" t="s">
        <v>19</v>
      </c>
      <c r="C58" s="107">
        <f t="shared" si="1"/>
        <v>21350</v>
      </c>
      <c r="D58" s="107">
        <f t="shared" si="2"/>
        <v>21350</v>
      </c>
      <c r="E58" s="107">
        <v>21350</v>
      </c>
      <c r="F58" s="29"/>
      <c r="G58" s="5"/>
      <c r="H58" s="43"/>
    </row>
    <row r="59" spans="1:8" ht="15" x14ac:dyDescent="0.25">
      <c r="A59" s="10" t="s">
        <v>167</v>
      </c>
      <c r="B59" s="129" t="s">
        <v>54</v>
      </c>
      <c r="C59" s="107">
        <f t="shared" si="1"/>
        <v>22800</v>
      </c>
      <c r="D59" s="107">
        <f t="shared" si="2"/>
        <v>22800</v>
      </c>
      <c r="E59" s="107">
        <v>22800</v>
      </c>
      <c r="F59" s="29"/>
      <c r="G59" s="5"/>
      <c r="H59" s="44"/>
    </row>
    <row r="60" spans="1:8" ht="15" x14ac:dyDescent="0.25">
      <c r="A60" s="10" t="s">
        <v>168</v>
      </c>
      <c r="B60" s="130" t="s">
        <v>28</v>
      </c>
      <c r="C60" s="107">
        <f t="shared" si="1"/>
        <v>32900</v>
      </c>
      <c r="D60" s="107">
        <f t="shared" si="2"/>
        <v>32900</v>
      </c>
      <c r="E60" s="107">
        <v>32900</v>
      </c>
      <c r="F60" s="29"/>
      <c r="H60" s="44"/>
    </row>
    <row r="61" spans="1:8" ht="15" x14ac:dyDescent="0.25">
      <c r="A61" s="10" t="s">
        <v>169</v>
      </c>
      <c r="B61" s="130" t="s">
        <v>27</v>
      </c>
      <c r="C61" s="107">
        <f t="shared" si="1"/>
        <v>21900</v>
      </c>
      <c r="D61" s="107">
        <v>21900</v>
      </c>
      <c r="E61" s="107">
        <v>26900</v>
      </c>
      <c r="F61" s="29"/>
      <c r="H61" s="43"/>
    </row>
    <row r="62" spans="1:8" ht="15" x14ac:dyDescent="0.25">
      <c r="A62" s="10" t="s">
        <v>170</v>
      </c>
      <c r="B62" s="130" t="s">
        <v>48</v>
      </c>
      <c r="C62" s="107">
        <f t="shared" si="1"/>
        <v>16200</v>
      </c>
      <c r="D62" s="107">
        <f t="shared" si="2"/>
        <v>16200</v>
      </c>
      <c r="E62" s="107">
        <v>16200</v>
      </c>
      <c r="F62" s="29"/>
      <c r="H62" s="44"/>
    </row>
    <row r="63" spans="1:8" ht="15" x14ac:dyDescent="0.25">
      <c r="A63" s="10" t="s">
        <v>171</v>
      </c>
      <c r="B63" s="130" t="s">
        <v>26</v>
      </c>
      <c r="C63" s="107">
        <f t="shared" si="1"/>
        <v>25100</v>
      </c>
      <c r="D63" s="107">
        <f t="shared" si="2"/>
        <v>25100</v>
      </c>
      <c r="E63" s="107">
        <v>25100</v>
      </c>
      <c r="F63" s="29"/>
      <c r="G63" s="5"/>
      <c r="H63" s="44"/>
    </row>
    <row r="64" spans="1:8" ht="15" x14ac:dyDescent="0.25">
      <c r="A64" s="10" t="s">
        <v>172</v>
      </c>
      <c r="B64" s="130" t="s">
        <v>31</v>
      </c>
      <c r="C64" s="107">
        <f t="shared" si="1"/>
        <v>14800</v>
      </c>
      <c r="D64" s="107">
        <f t="shared" si="2"/>
        <v>14800</v>
      </c>
      <c r="E64" s="107">
        <v>14800</v>
      </c>
      <c r="F64" s="29"/>
      <c r="H64" s="44"/>
    </row>
    <row r="65" spans="1:8" ht="15" x14ac:dyDescent="0.25">
      <c r="A65" s="10" t="s">
        <v>173</v>
      </c>
      <c r="B65" s="30" t="s">
        <v>20</v>
      </c>
      <c r="C65" s="107">
        <f t="shared" si="1"/>
        <v>3200</v>
      </c>
      <c r="D65" s="107">
        <f t="shared" si="2"/>
        <v>3200</v>
      </c>
      <c r="E65" s="107">
        <v>3200</v>
      </c>
      <c r="F65" s="29"/>
    </row>
    <row r="66" spans="1:8" ht="15" x14ac:dyDescent="0.25">
      <c r="A66" s="10" t="s">
        <v>174</v>
      </c>
      <c r="B66" s="130" t="s">
        <v>49</v>
      </c>
      <c r="C66" s="107">
        <f>D66+F66</f>
        <v>4920</v>
      </c>
      <c r="D66" s="107">
        <v>4920</v>
      </c>
      <c r="E66" s="107">
        <v>2420</v>
      </c>
      <c r="F66" s="29"/>
      <c r="G66" s="132"/>
      <c r="H66" s="44"/>
    </row>
    <row r="67" spans="1:8" ht="15" x14ac:dyDescent="0.25">
      <c r="A67" s="10" t="s">
        <v>175</v>
      </c>
      <c r="B67" s="130" t="s">
        <v>50</v>
      </c>
      <c r="C67" s="107">
        <f>D67+F67</f>
        <v>18330</v>
      </c>
      <c r="D67" s="107">
        <f t="shared" si="2"/>
        <v>18330</v>
      </c>
      <c r="E67" s="107">
        <v>18330</v>
      </c>
      <c r="F67" s="29"/>
      <c r="G67" s="46"/>
      <c r="H67" s="44"/>
    </row>
    <row r="68" spans="1:8" ht="15" x14ac:dyDescent="0.25">
      <c r="A68" s="10" t="s">
        <v>176</v>
      </c>
      <c r="B68" s="129" t="s">
        <v>32</v>
      </c>
      <c r="C68" s="107">
        <f>D68+F68</f>
        <v>134400</v>
      </c>
      <c r="D68" s="107">
        <f t="shared" si="2"/>
        <v>134400</v>
      </c>
      <c r="E68" s="107">
        <v>134400</v>
      </c>
      <c r="F68" s="29"/>
      <c r="G68" s="132"/>
    </row>
    <row r="69" spans="1:8" ht="15" x14ac:dyDescent="0.25">
      <c r="A69" s="10" t="s">
        <v>177</v>
      </c>
      <c r="B69" s="129" t="s">
        <v>51</v>
      </c>
      <c r="C69" s="107">
        <f t="shared" si="1"/>
        <v>33100</v>
      </c>
      <c r="D69" s="107">
        <f t="shared" si="2"/>
        <v>33100</v>
      </c>
      <c r="E69" s="107">
        <v>33100</v>
      </c>
      <c r="F69" s="29"/>
    </row>
    <row r="70" spans="1:8" ht="15" x14ac:dyDescent="0.2">
      <c r="A70" s="10" t="s">
        <v>178</v>
      </c>
      <c r="B70" s="33" t="s">
        <v>52</v>
      </c>
      <c r="C70" s="107">
        <f t="shared" si="1"/>
        <v>42800</v>
      </c>
      <c r="D70" s="107">
        <f t="shared" si="2"/>
        <v>42800</v>
      </c>
      <c r="E70" s="107">
        <v>42800</v>
      </c>
      <c r="F70" s="29"/>
    </row>
    <row r="71" spans="1:8" ht="15" x14ac:dyDescent="0.25">
      <c r="A71" s="115" t="s">
        <v>179</v>
      </c>
      <c r="B71" s="128" t="s">
        <v>106</v>
      </c>
      <c r="C71" s="114">
        <f t="shared" si="1"/>
        <v>49234</v>
      </c>
      <c r="D71" s="114">
        <f>D72+D73+D74+D76+D75</f>
        <v>44100</v>
      </c>
      <c r="E71" s="114">
        <f>E72+E73+E74+E76+E75</f>
        <v>0</v>
      </c>
      <c r="F71" s="114">
        <f>F72+F73+F74+F76+F75</f>
        <v>5134</v>
      </c>
    </row>
    <row r="72" spans="1:8" ht="15" x14ac:dyDescent="0.25">
      <c r="A72" s="10" t="s">
        <v>180</v>
      </c>
      <c r="B72" s="130" t="s">
        <v>31</v>
      </c>
      <c r="C72" s="107">
        <f t="shared" si="1"/>
        <v>5434</v>
      </c>
      <c r="D72" s="107">
        <v>2300</v>
      </c>
      <c r="E72" s="107"/>
      <c r="F72" s="107">
        <v>3134</v>
      </c>
    </row>
    <row r="73" spans="1:8" ht="15" x14ac:dyDescent="0.25">
      <c r="A73" s="10" t="s">
        <v>181</v>
      </c>
      <c r="B73" s="129" t="s">
        <v>54</v>
      </c>
      <c r="C73" s="107">
        <f t="shared" si="1"/>
        <v>20600</v>
      </c>
      <c r="D73" s="107">
        <v>20600</v>
      </c>
      <c r="E73" s="107"/>
      <c r="F73" s="107"/>
    </row>
    <row r="74" spans="1:8" ht="15" x14ac:dyDescent="0.25">
      <c r="A74" s="10" t="s">
        <v>182</v>
      </c>
      <c r="B74" s="129" t="s">
        <v>51</v>
      </c>
      <c r="C74" s="107">
        <f t="shared" si="1"/>
        <v>4000</v>
      </c>
      <c r="D74" s="107">
        <v>2000</v>
      </c>
      <c r="E74" s="107"/>
      <c r="F74" s="107">
        <v>2000</v>
      </c>
    </row>
    <row r="75" spans="1:8" ht="15" x14ac:dyDescent="0.25">
      <c r="A75" s="10" t="s">
        <v>183</v>
      </c>
      <c r="B75" s="129" t="s">
        <v>45</v>
      </c>
      <c r="C75" s="107">
        <f t="shared" si="1"/>
        <v>3700</v>
      </c>
      <c r="D75" s="107">
        <v>3700</v>
      </c>
      <c r="E75" s="107"/>
      <c r="F75" s="107"/>
    </row>
    <row r="76" spans="1:8" ht="15" x14ac:dyDescent="0.25">
      <c r="A76" s="10" t="s">
        <v>184</v>
      </c>
      <c r="B76" s="129" t="s">
        <v>53</v>
      </c>
      <c r="C76" s="107">
        <f t="shared" si="1"/>
        <v>15500</v>
      </c>
      <c r="D76" s="107">
        <v>15500</v>
      </c>
      <c r="E76" s="107"/>
      <c r="F76" s="107"/>
    </row>
    <row r="77" spans="1:8" ht="15.75" x14ac:dyDescent="0.25">
      <c r="A77" s="18" t="s">
        <v>93</v>
      </c>
      <c r="B77" s="34" t="s">
        <v>55</v>
      </c>
      <c r="C77" s="106">
        <f t="shared" si="1"/>
        <v>56200</v>
      </c>
      <c r="D77" s="106">
        <f t="shared" ref="D77:F78" si="3">D78</f>
        <v>56200</v>
      </c>
      <c r="E77" s="106">
        <f t="shared" si="3"/>
        <v>56200</v>
      </c>
      <c r="F77" s="106">
        <f t="shared" si="3"/>
        <v>0</v>
      </c>
    </row>
    <row r="78" spans="1:8" ht="14.25" x14ac:dyDescent="0.2">
      <c r="A78" s="20" t="s">
        <v>94</v>
      </c>
      <c r="B78" s="35" t="s">
        <v>23</v>
      </c>
      <c r="C78" s="106">
        <f t="shared" si="1"/>
        <v>56200</v>
      </c>
      <c r="D78" s="106">
        <f t="shared" si="3"/>
        <v>56200</v>
      </c>
      <c r="E78" s="106">
        <f t="shared" si="3"/>
        <v>56200</v>
      </c>
      <c r="F78" s="106">
        <f t="shared" si="3"/>
        <v>0</v>
      </c>
    </row>
    <row r="79" spans="1:8" ht="15" x14ac:dyDescent="0.25">
      <c r="A79" s="32" t="s">
        <v>95</v>
      </c>
      <c r="B79" s="127" t="s">
        <v>56</v>
      </c>
      <c r="C79" s="107">
        <f t="shared" si="1"/>
        <v>56200</v>
      </c>
      <c r="D79" s="107">
        <v>56200</v>
      </c>
      <c r="E79" s="107">
        <v>56200</v>
      </c>
      <c r="F79" s="107"/>
    </row>
    <row r="80" spans="1:8" ht="15.75" x14ac:dyDescent="0.2">
      <c r="A80" s="18" t="s">
        <v>96</v>
      </c>
      <c r="B80" s="17" t="s">
        <v>57</v>
      </c>
      <c r="C80" s="106">
        <f t="shared" si="1"/>
        <v>18300</v>
      </c>
      <c r="D80" s="106">
        <f t="shared" ref="D80:F81" si="4">D81</f>
        <v>18300</v>
      </c>
      <c r="E80" s="106">
        <f t="shared" si="4"/>
        <v>18300</v>
      </c>
      <c r="F80" s="106">
        <f t="shared" si="4"/>
        <v>0</v>
      </c>
    </row>
    <row r="81" spans="1:9" ht="14.25" x14ac:dyDescent="0.2">
      <c r="A81" s="20" t="s">
        <v>97</v>
      </c>
      <c r="B81" s="35" t="s">
        <v>23</v>
      </c>
      <c r="C81" s="106">
        <f t="shared" si="1"/>
        <v>18300</v>
      </c>
      <c r="D81" s="106">
        <f t="shared" si="4"/>
        <v>18300</v>
      </c>
      <c r="E81" s="106">
        <f t="shared" si="4"/>
        <v>18300</v>
      </c>
      <c r="F81" s="106">
        <f t="shared" si="4"/>
        <v>0</v>
      </c>
    </row>
    <row r="82" spans="1:9" ht="15" x14ac:dyDescent="0.25">
      <c r="A82" s="10" t="s">
        <v>98</v>
      </c>
      <c r="B82" s="127" t="s">
        <v>56</v>
      </c>
      <c r="C82" s="107">
        <f>D82+F82</f>
        <v>18300</v>
      </c>
      <c r="D82" s="107">
        <v>18300</v>
      </c>
      <c r="E82" s="107">
        <v>18300</v>
      </c>
      <c r="F82" s="107"/>
    </row>
    <row r="83" spans="1:9" ht="15" customHeight="1" x14ac:dyDescent="0.2">
      <c r="A83" s="18" t="s">
        <v>99</v>
      </c>
      <c r="B83" s="17" t="s">
        <v>22</v>
      </c>
      <c r="C83" s="106">
        <f t="shared" si="1"/>
        <v>64000</v>
      </c>
      <c r="D83" s="106">
        <f>D84</f>
        <v>64000</v>
      </c>
      <c r="E83" s="106">
        <f>E84</f>
        <v>47000</v>
      </c>
      <c r="F83" s="106">
        <f>F84</f>
        <v>0</v>
      </c>
    </row>
    <row r="84" spans="1:9" ht="15" customHeight="1" x14ac:dyDescent="0.2">
      <c r="A84" s="98" t="s">
        <v>100</v>
      </c>
      <c r="B84" s="35" t="s">
        <v>23</v>
      </c>
      <c r="C84" s="106">
        <f t="shared" si="1"/>
        <v>64000</v>
      </c>
      <c r="D84" s="106">
        <f>D85+D86</f>
        <v>64000</v>
      </c>
      <c r="E84" s="106">
        <f>E85+E86</f>
        <v>47000</v>
      </c>
      <c r="F84" s="106">
        <f>F85+F86</f>
        <v>0</v>
      </c>
    </row>
    <row r="85" spans="1:9" ht="13.9" customHeight="1" x14ac:dyDescent="0.25">
      <c r="A85" s="21" t="s">
        <v>185</v>
      </c>
      <c r="B85" s="127" t="s">
        <v>56</v>
      </c>
      <c r="C85" s="107">
        <f t="shared" si="1"/>
        <v>44000</v>
      </c>
      <c r="D85" s="107">
        <v>44000</v>
      </c>
      <c r="E85" s="107">
        <v>44000</v>
      </c>
      <c r="F85" s="107"/>
    </row>
    <row r="86" spans="1:9" ht="13.15" customHeight="1" x14ac:dyDescent="0.25">
      <c r="A86" s="27" t="s">
        <v>186</v>
      </c>
      <c r="B86" s="127" t="s">
        <v>61</v>
      </c>
      <c r="C86" s="107">
        <f t="shared" si="1"/>
        <v>20000</v>
      </c>
      <c r="D86" s="107">
        <v>20000</v>
      </c>
      <c r="E86" s="107">
        <v>3000</v>
      </c>
      <c r="F86" s="107"/>
    </row>
    <row r="87" spans="1:9" ht="15.6" customHeight="1" x14ac:dyDescent="0.25">
      <c r="A87" s="99" t="s">
        <v>101</v>
      </c>
      <c r="B87" s="17" t="s">
        <v>103</v>
      </c>
      <c r="C87" s="106">
        <f t="shared" si="1"/>
        <v>5140</v>
      </c>
      <c r="D87" s="106">
        <f>D88</f>
        <v>5140</v>
      </c>
      <c r="E87" s="106">
        <f>E88</f>
        <v>3840</v>
      </c>
      <c r="F87" s="106">
        <f>F88</f>
        <v>0</v>
      </c>
      <c r="G87" s="5"/>
    </row>
    <row r="88" spans="1:9" ht="14.45" customHeight="1" x14ac:dyDescent="0.2">
      <c r="A88" s="25" t="s">
        <v>102</v>
      </c>
      <c r="B88" s="35" t="s">
        <v>23</v>
      </c>
      <c r="C88" s="106">
        <f t="shared" si="1"/>
        <v>5140</v>
      </c>
      <c r="D88" s="106">
        <f>D89+D90</f>
        <v>5140</v>
      </c>
      <c r="E88" s="106">
        <f>E89+E90</f>
        <v>3840</v>
      </c>
      <c r="F88" s="106">
        <f>F89+F90</f>
        <v>0</v>
      </c>
    </row>
    <row r="89" spans="1:9" ht="16.149999999999999" customHeight="1" x14ac:dyDescent="0.25">
      <c r="A89" s="22" t="s">
        <v>188</v>
      </c>
      <c r="B89" s="127" t="s">
        <v>56</v>
      </c>
      <c r="C89" s="107">
        <f t="shared" si="1"/>
        <v>3840</v>
      </c>
      <c r="D89" s="107">
        <v>3840</v>
      </c>
      <c r="E89" s="107">
        <v>3840</v>
      </c>
      <c r="F89" s="107"/>
    </row>
    <row r="90" spans="1:9" ht="13.5" customHeight="1" x14ac:dyDescent="0.25">
      <c r="A90" s="22" t="s">
        <v>187</v>
      </c>
      <c r="B90" s="127" t="s">
        <v>61</v>
      </c>
      <c r="C90" s="107">
        <f t="shared" si="1"/>
        <v>1300</v>
      </c>
      <c r="D90" s="107">
        <v>1300</v>
      </c>
      <c r="E90" s="107"/>
      <c r="F90" s="107"/>
    </row>
    <row r="91" spans="1:9" ht="13.9" customHeight="1" x14ac:dyDescent="0.25">
      <c r="A91" s="18" t="s">
        <v>189</v>
      </c>
      <c r="B91" s="24" t="s">
        <v>58</v>
      </c>
      <c r="C91" s="106">
        <f t="shared" si="1"/>
        <v>73000</v>
      </c>
      <c r="D91" s="106">
        <f>D92</f>
        <v>61000</v>
      </c>
      <c r="E91" s="106">
        <f>E92</f>
        <v>55000</v>
      </c>
      <c r="F91" s="106">
        <f>F92</f>
        <v>12000</v>
      </c>
    </row>
    <row r="92" spans="1:9" ht="13.9" customHeight="1" x14ac:dyDescent="0.2">
      <c r="A92" s="20" t="s">
        <v>190</v>
      </c>
      <c r="B92" s="35" t="s">
        <v>23</v>
      </c>
      <c r="C92" s="106">
        <f t="shared" si="1"/>
        <v>73000</v>
      </c>
      <c r="D92" s="106">
        <f>D93+D94</f>
        <v>61000</v>
      </c>
      <c r="E92" s="106">
        <f>E93+E94</f>
        <v>55000</v>
      </c>
      <c r="F92" s="106">
        <f>F93+F94</f>
        <v>12000</v>
      </c>
    </row>
    <row r="93" spans="1:9" ht="15" customHeight="1" x14ac:dyDescent="0.25">
      <c r="A93" s="10" t="s">
        <v>191</v>
      </c>
      <c r="B93" s="127" t="s">
        <v>56</v>
      </c>
      <c r="C93" s="107">
        <f t="shared" si="1"/>
        <v>55000</v>
      </c>
      <c r="D93" s="107">
        <v>55000</v>
      </c>
      <c r="E93" s="107">
        <v>55000</v>
      </c>
      <c r="F93" s="107">
        <f>F97</f>
        <v>0</v>
      </c>
    </row>
    <row r="94" spans="1:9" ht="15.6" customHeight="1" x14ac:dyDescent="0.25">
      <c r="A94" s="10" t="s">
        <v>192</v>
      </c>
      <c r="B94" s="127" t="s">
        <v>61</v>
      </c>
      <c r="C94" s="107">
        <f t="shared" si="1"/>
        <v>18000</v>
      </c>
      <c r="D94" s="107">
        <v>6000</v>
      </c>
      <c r="E94" s="107"/>
      <c r="F94" s="107">
        <v>12000</v>
      </c>
      <c r="I94" s="13"/>
    </row>
    <row r="95" spans="1:9" ht="15.75" x14ac:dyDescent="0.25">
      <c r="A95" s="18" t="s">
        <v>193</v>
      </c>
      <c r="B95" s="24" t="s">
        <v>119</v>
      </c>
      <c r="C95" s="106">
        <f t="shared" si="1"/>
        <v>-137000</v>
      </c>
      <c r="D95" s="106">
        <f t="shared" ref="D95:F96" si="5">D96</f>
        <v>-137000</v>
      </c>
      <c r="E95" s="106">
        <f t="shared" si="5"/>
        <v>-90000</v>
      </c>
      <c r="F95" s="106">
        <f t="shared" si="5"/>
        <v>0</v>
      </c>
    </row>
    <row r="96" spans="1:9" ht="14.25" x14ac:dyDescent="0.2">
      <c r="A96" s="20" t="s">
        <v>194</v>
      </c>
      <c r="B96" s="7" t="s">
        <v>13</v>
      </c>
      <c r="C96" s="106">
        <f t="shared" si="1"/>
        <v>-137000</v>
      </c>
      <c r="D96" s="106">
        <f t="shared" si="5"/>
        <v>-137000</v>
      </c>
      <c r="E96" s="106">
        <f t="shared" si="5"/>
        <v>-90000</v>
      </c>
      <c r="F96" s="106">
        <f t="shared" si="5"/>
        <v>0</v>
      </c>
    </row>
    <row r="97" spans="1:7" ht="14.45" customHeight="1" x14ac:dyDescent="0.25">
      <c r="A97" s="10" t="s">
        <v>195</v>
      </c>
      <c r="B97" s="127" t="s">
        <v>56</v>
      </c>
      <c r="C97" s="107">
        <f t="shared" si="1"/>
        <v>-137000</v>
      </c>
      <c r="D97" s="107">
        <v>-137000</v>
      </c>
      <c r="E97" s="107">
        <v>-90000</v>
      </c>
      <c r="F97" s="107"/>
    </row>
    <row r="98" spans="1:7" ht="15.75" x14ac:dyDescent="0.25">
      <c r="A98" s="26" t="s">
        <v>196</v>
      </c>
      <c r="B98" s="17" t="s">
        <v>24</v>
      </c>
      <c r="C98" s="106">
        <f>D98+F98</f>
        <v>54000</v>
      </c>
      <c r="D98" s="106">
        <f t="shared" ref="D98:F99" si="6">D99</f>
        <v>54000</v>
      </c>
      <c r="E98" s="106">
        <f t="shared" si="6"/>
        <v>54000</v>
      </c>
      <c r="F98" s="106">
        <f t="shared" si="6"/>
        <v>0</v>
      </c>
    </row>
    <row r="99" spans="1:7" ht="14.25" x14ac:dyDescent="0.2">
      <c r="A99" s="25" t="s">
        <v>197</v>
      </c>
      <c r="B99" s="7" t="s">
        <v>13</v>
      </c>
      <c r="C99" s="106">
        <f>D99+F99</f>
        <v>54000</v>
      </c>
      <c r="D99" s="106">
        <f t="shared" si="6"/>
        <v>54000</v>
      </c>
      <c r="E99" s="106">
        <f t="shared" si="6"/>
        <v>54000</v>
      </c>
      <c r="F99" s="106">
        <f t="shared" si="6"/>
        <v>0</v>
      </c>
    </row>
    <row r="100" spans="1:7" ht="15" x14ac:dyDescent="0.25">
      <c r="A100" s="22" t="s">
        <v>198</v>
      </c>
      <c r="B100" s="127" t="s">
        <v>56</v>
      </c>
      <c r="C100" s="107">
        <f>D100+F100</f>
        <v>54000</v>
      </c>
      <c r="D100" s="107">
        <v>54000</v>
      </c>
      <c r="E100" s="107">
        <v>54000</v>
      </c>
      <c r="F100" s="107"/>
    </row>
    <row r="101" spans="1:7" ht="14.25" x14ac:dyDescent="0.2">
      <c r="A101" s="9"/>
      <c r="B101" s="12" t="s">
        <v>0</v>
      </c>
      <c r="C101" s="108">
        <f>D101+F101</f>
        <v>1012074</v>
      </c>
      <c r="D101" s="108">
        <f>D15+D18+D43+D77+D80+D83+D87+D91+D98+D95+D40</f>
        <v>734290</v>
      </c>
      <c r="E101" s="108">
        <f>E15+E18+E43+E77+E80+E83+E87+E91+E98+E95+E40</f>
        <v>1070000</v>
      </c>
      <c r="F101" s="108">
        <f>F15+F18+F43+F77+F80+F83+F87+F91+F98+F95+F40</f>
        <v>277784</v>
      </c>
      <c r="G101" s="95"/>
    </row>
    <row r="102" spans="1:7" ht="14.25" x14ac:dyDescent="0.2">
      <c r="A102" s="100"/>
      <c r="B102" s="12" t="s">
        <v>111</v>
      </c>
      <c r="C102" s="108"/>
      <c r="D102" s="102"/>
      <c r="E102" s="102"/>
      <c r="F102" s="102"/>
    </row>
    <row r="103" spans="1:7" ht="15" x14ac:dyDescent="0.25">
      <c r="A103" s="100"/>
      <c r="B103" s="37" t="s">
        <v>112</v>
      </c>
      <c r="C103" s="119">
        <f>D103+F103</f>
        <v>357500</v>
      </c>
      <c r="D103" s="121">
        <f>D15+D20+D21+D24+D25+D27+D34+D36+D39+D42+D44+D79+D82+D85+D89+D93+D97+D100+D32</f>
        <v>510850</v>
      </c>
      <c r="E103" s="121">
        <f>E15+E20+E21+E24+E25+E27+E34+E36+E39+E42+E44+E79+E82+E85+E89+E93+E97+E100+E32</f>
        <v>832000</v>
      </c>
      <c r="F103" s="121">
        <f>F15+F20+F21+F24+F25+F27+F34+F36+F39+F42+F44+F79+F82+F85+F89+F93+F97+F100+F32</f>
        <v>-153350</v>
      </c>
    </row>
    <row r="104" spans="1:7" ht="30" x14ac:dyDescent="0.25">
      <c r="A104" s="100"/>
      <c r="B104" s="30" t="s">
        <v>109</v>
      </c>
      <c r="C104" s="119">
        <f>D104+F104</f>
        <v>439000</v>
      </c>
      <c r="D104" s="121">
        <f>D28</f>
        <v>0</v>
      </c>
      <c r="E104" s="121">
        <f>E28</f>
        <v>0</v>
      </c>
      <c r="F104" s="121">
        <f>F28</f>
        <v>439000</v>
      </c>
    </row>
    <row r="105" spans="1:7" ht="15" x14ac:dyDescent="0.25">
      <c r="A105" s="100"/>
      <c r="B105" s="37" t="s">
        <v>113</v>
      </c>
      <c r="C105" s="119">
        <f>D105+F105</f>
        <v>201534</v>
      </c>
      <c r="D105" s="121">
        <f>D94+D90+D86+D71+D22</f>
        <v>209400</v>
      </c>
      <c r="E105" s="121">
        <f>E94+E90+E86+E71+E22</f>
        <v>238000</v>
      </c>
      <c r="F105" s="121">
        <f>F94+F90+F86+F71+F22</f>
        <v>-7866</v>
      </c>
    </row>
    <row r="106" spans="1:7" ht="30" x14ac:dyDescent="0.2">
      <c r="A106" s="100"/>
      <c r="B106" s="33" t="s">
        <v>60</v>
      </c>
      <c r="C106" s="119">
        <f>D106+F106</f>
        <v>14040</v>
      </c>
      <c r="D106" s="121">
        <f>D37</f>
        <v>14040</v>
      </c>
      <c r="E106" s="121">
        <f>E37</f>
        <v>0</v>
      </c>
      <c r="F106" s="121">
        <f>F37</f>
        <v>0</v>
      </c>
    </row>
    <row r="107" spans="1:7" x14ac:dyDescent="0.2">
      <c r="B107" s="125"/>
      <c r="C107" s="125"/>
      <c r="D107" s="125"/>
      <c r="E107" s="125"/>
    </row>
    <row r="113" spans="7:8" x14ac:dyDescent="0.2">
      <c r="H113" s="13"/>
    </row>
    <row r="114" spans="7:8" x14ac:dyDescent="0.2">
      <c r="G114" s="13"/>
    </row>
  </sheetData>
  <mergeCells count="8">
    <mergeCell ref="A5:F5"/>
    <mergeCell ref="A9:A13"/>
    <mergeCell ref="B9:B13"/>
    <mergeCell ref="C9:C13"/>
    <mergeCell ref="D10:E10"/>
    <mergeCell ref="F10:F13"/>
    <mergeCell ref="D11:D13"/>
    <mergeCell ref="E11:E13"/>
  </mergeCells>
  <pageMargins left="0.74803149606299213" right="0.15748031496062992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workbookViewId="0">
      <selection activeCell="B2" sqref="B2"/>
    </sheetView>
  </sheetViews>
  <sheetFormatPr defaultRowHeight="12.75" x14ac:dyDescent="0.2"/>
  <cols>
    <col min="1" max="1" width="6" customWidth="1"/>
    <col min="2" max="2" width="53.42578125" customWidth="1"/>
    <col min="3" max="3" width="9.5703125" customWidth="1"/>
    <col min="4" max="4" width="9.7109375" customWidth="1"/>
    <col min="5" max="5" width="8.5703125" customWidth="1"/>
    <col min="6" max="6" width="7.28515625" customWidth="1"/>
    <col min="8" max="8" width="12.42578125" customWidth="1"/>
  </cols>
  <sheetData>
    <row r="1" spans="1:6" x14ac:dyDescent="0.2">
      <c r="B1" t="s">
        <v>3</v>
      </c>
    </row>
    <row r="2" spans="1:6" x14ac:dyDescent="0.2">
      <c r="B2" s="13" t="s">
        <v>215</v>
      </c>
    </row>
    <row r="3" spans="1:6" x14ac:dyDescent="0.2">
      <c r="B3" s="13" t="s">
        <v>68</v>
      </c>
    </row>
    <row r="5" spans="1:6" ht="15.75" x14ac:dyDescent="0.25">
      <c r="B5" s="14" t="s">
        <v>206</v>
      </c>
      <c r="C5" s="14"/>
      <c r="D5" s="15"/>
      <c r="E5" s="15"/>
    </row>
    <row r="6" spans="1:6" ht="15.75" x14ac:dyDescent="0.25">
      <c r="B6" s="14" t="s">
        <v>212</v>
      </c>
      <c r="C6" s="14"/>
      <c r="D6" s="15"/>
      <c r="E6" s="15"/>
    </row>
    <row r="7" spans="1:6" ht="15" x14ac:dyDescent="0.25">
      <c r="B7" s="6"/>
      <c r="C7" s="6"/>
      <c r="D7" s="6"/>
      <c r="E7" s="6"/>
      <c r="F7" s="1"/>
    </row>
    <row r="8" spans="1:6" x14ac:dyDescent="0.2">
      <c r="E8" s="5"/>
      <c r="F8" s="16" t="s">
        <v>21</v>
      </c>
    </row>
    <row r="9" spans="1:6" ht="12.75" customHeight="1" x14ac:dyDescent="0.2">
      <c r="A9" s="159" t="s">
        <v>5</v>
      </c>
      <c r="B9" s="159" t="s">
        <v>8</v>
      </c>
      <c r="C9" s="162" t="s">
        <v>0</v>
      </c>
      <c r="D9" s="2"/>
      <c r="E9" s="3" t="s">
        <v>1</v>
      </c>
      <c r="F9" s="4"/>
    </row>
    <row r="10" spans="1:6" ht="14.25" customHeight="1" x14ac:dyDescent="0.2">
      <c r="A10" s="160"/>
      <c r="B10" s="160"/>
      <c r="C10" s="163"/>
      <c r="D10" s="165" t="s">
        <v>6</v>
      </c>
      <c r="E10" s="166"/>
      <c r="F10" s="162" t="s">
        <v>4</v>
      </c>
    </row>
    <row r="11" spans="1:6" ht="12.75" customHeight="1" x14ac:dyDescent="0.2">
      <c r="A11" s="160"/>
      <c r="B11" s="160"/>
      <c r="C11" s="163"/>
      <c r="D11" s="162" t="s">
        <v>2</v>
      </c>
      <c r="E11" s="162" t="s">
        <v>7</v>
      </c>
      <c r="F11" s="163"/>
    </row>
    <row r="12" spans="1:6" x14ac:dyDescent="0.2">
      <c r="A12" s="160"/>
      <c r="B12" s="160"/>
      <c r="C12" s="163"/>
      <c r="D12" s="163"/>
      <c r="E12" s="163"/>
      <c r="F12" s="163"/>
    </row>
    <row r="13" spans="1:6" ht="10.15" customHeight="1" x14ac:dyDescent="0.2">
      <c r="A13" s="161"/>
      <c r="B13" s="161"/>
      <c r="C13" s="164"/>
      <c r="D13" s="164"/>
      <c r="E13" s="164"/>
      <c r="F13" s="164"/>
    </row>
    <row r="14" spans="1:6" ht="11.25" customHeight="1" x14ac:dyDescent="0.2">
      <c r="A14" s="11">
        <v>1</v>
      </c>
      <c r="B14" s="11">
        <v>2</v>
      </c>
      <c r="C14" s="11">
        <v>3</v>
      </c>
      <c r="D14" s="11">
        <v>4</v>
      </c>
      <c r="E14" s="11">
        <v>5</v>
      </c>
      <c r="F14" s="11">
        <v>6</v>
      </c>
    </row>
    <row r="15" spans="1:6" ht="15" customHeight="1" x14ac:dyDescent="0.2">
      <c r="A15" s="23" t="s">
        <v>33</v>
      </c>
      <c r="B15" s="17" t="s">
        <v>38</v>
      </c>
      <c r="C15" s="106">
        <f>D15+F15</f>
        <v>0</v>
      </c>
      <c r="D15" s="106">
        <f t="shared" ref="D15:F16" si="0">D16</f>
        <v>0</v>
      </c>
      <c r="E15" s="106">
        <f t="shared" si="0"/>
        <v>-12500</v>
      </c>
      <c r="F15" s="106">
        <f t="shared" si="0"/>
        <v>0</v>
      </c>
    </row>
    <row r="16" spans="1:6" ht="14.25" x14ac:dyDescent="0.2">
      <c r="A16" s="20" t="s">
        <v>10</v>
      </c>
      <c r="B16" s="103" t="s">
        <v>122</v>
      </c>
      <c r="C16" s="106">
        <f t="shared" ref="C16:C30" si="1">D16+F16</f>
        <v>0</v>
      </c>
      <c r="D16" s="106">
        <f t="shared" si="0"/>
        <v>0</v>
      </c>
      <c r="E16" s="106">
        <f t="shared" si="0"/>
        <v>-12500</v>
      </c>
      <c r="F16" s="106">
        <f t="shared" si="0"/>
        <v>0</v>
      </c>
    </row>
    <row r="17" spans="1:7" ht="14.45" customHeight="1" x14ac:dyDescent="0.2">
      <c r="A17" s="10" t="s">
        <v>11</v>
      </c>
      <c r="B17" s="33" t="s">
        <v>199</v>
      </c>
      <c r="C17" s="107">
        <f t="shared" si="1"/>
        <v>0</v>
      </c>
      <c r="D17" s="107"/>
      <c r="E17" s="107">
        <v>-12500</v>
      </c>
      <c r="F17" s="107"/>
    </row>
    <row r="18" spans="1:7" ht="15.6" customHeight="1" x14ac:dyDescent="0.25">
      <c r="A18" s="18" t="s">
        <v>34</v>
      </c>
      <c r="B18" s="149" t="s">
        <v>153</v>
      </c>
      <c r="C18" s="106">
        <f t="shared" si="1"/>
        <v>0</v>
      </c>
      <c r="D18" s="106">
        <f>D19</f>
        <v>0</v>
      </c>
      <c r="E18" s="106">
        <f>E19</f>
        <v>-94</v>
      </c>
      <c r="F18" s="106">
        <f>F19</f>
        <v>0</v>
      </c>
    </row>
    <row r="19" spans="1:7" ht="14.45" customHeight="1" x14ac:dyDescent="0.2">
      <c r="A19" s="10" t="s">
        <v>35</v>
      </c>
      <c r="B19" s="33" t="s">
        <v>200</v>
      </c>
      <c r="C19" s="107">
        <f t="shared" si="1"/>
        <v>0</v>
      </c>
      <c r="D19" s="107">
        <f>D20+D21+D22+D23+D24+D25+D26+D27+D30+D28+D29</f>
        <v>0</v>
      </c>
      <c r="E19" s="107">
        <f>E20+E21+E22+E23+E24+E25+E26+E27+E30+E28+E29</f>
        <v>-94</v>
      </c>
      <c r="F19" s="107">
        <f>F20+F21+F22+F23+F24+F25+F26+F27+F30+F28+F29</f>
        <v>0</v>
      </c>
    </row>
    <row r="20" spans="1:7" ht="15" customHeight="1" x14ac:dyDescent="0.2">
      <c r="A20" s="10" t="s">
        <v>69</v>
      </c>
      <c r="B20" s="33" t="s">
        <v>15</v>
      </c>
      <c r="C20" s="107">
        <f t="shared" si="1"/>
        <v>-5230</v>
      </c>
      <c r="D20" s="107">
        <v>-5230</v>
      </c>
      <c r="E20" s="107">
        <v>-4056</v>
      </c>
      <c r="F20" s="107"/>
      <c r="G20" s="31"/>
    </row>
    <row r="21" spans="1:7" ht="15" x14ac:dyDescent="0.25">
      <c r="A21" s="10" t="s">
        <v>70</v>
      </c>
      <c r="B21" s="130" t="s">
        <v>31</v>
      </c>
      <c r="C21" s="107">
        <f t="shared" si="1"/>
        <v>-3900</v>
      </c>
      <c r="D21" s="107">
        <v>-3900</v>
      </c>
      <c r="E21" s="107">
        <v>-2400</v>
      </c>
      <c r="F21" s="107"/>
    </row>
    <row r="22" spans="1:7" ht="15.75" x14ac:dyDescent="0.25">
      <c r="A22" s="10" t="s">
        <v>71</v>
      </c>
      <c r="B22" s="129" t="s">
        <v>18</v>
      </c>
      <c r="C22" s="107">
        <f t="shared" si="1"/>
        <v>2754</v>
      </c>
      <c r="D22" s="151">
        <v>2754</v>
      </c>
      <c r="E22" s="151">
        <v>1950</v>
      </c>
      <c r="F22" s="116"/>
    </row>
    <row r="23" spans="1:7" ht="15.75" x14ac:dyDescent="0.25">
      <c r="A23" s="10" t="s">
        <v>72</v>
      </c>
      <c r="B23" s="129" t="s">
        <v>30</v>
      </c>
      <c r="C23" s="107">
        <f t="shared" si="1"/>
        <v>200</v>
      </c>
      <c r="D23" s="117">
        <v>200</v>
      </c>
      <c r="E23" s="117"/>
      <c r="F23" s="118"/>
    </row>
    <row r="24" spans="1:7" ht="15.75" x14ac:dyDescent="0.25">
      <c r="A24" s="10" t="s">
        <v>73</v>
      </c>
      <c r="B24" s="129" t="s">
        <v>29</v>
      </c>
      <c r="C24" s="107">
        <f t="shared" si="1"/>
        <v>1240</v>
      </c>
      <c r="D24" s="117">
        <v>1240</v>
      </c>
      <c r="E24" s="117">
        <v>794</v>
      </c>
      <c r="F24" s="118"/>
    </row>
    <row r="25" spans="1:7" ht="15" x14ac:dyDescent="0.25">
      <c r="A25" s="10" t="s">
        <v>36</v>
      </c>
      <c r="B25" s="129" t="s">
        <v>44</v>
      </c>
      <c r="C25" s="107">
        <f t="shared" si="1"/>
        <v>1124</v>
      </c>
      <c r="D25" s="107">
        <v>1124</v>
      </c>
      <c r="E25" s="107">
        <v>706</v>
      </c>
      <c r="F25" s="107"/>
    </row>
    <row r="26" spans="1:7" ht="15" x14ac:dyDescent="0.25">
      <c r="A26" s="10" t="s">
        <v>37</v>
      </c>
      <c r="B26" s="130" t="s">
        <v>201</v>
      </c>
      <c r="C26" s="107">
        <f t="shared" si="1"/>
        <v>524</v>
      </c>
      <c r="D26" s="107">
        <v>524</v>
      </c>
      <c r="E26" s="107">
        <v>400</v>
      </c>
      <c r="F26" s="107"/>
    </row>
    <row r="27" spans="1:7" ht="15" x14ac:dyDescent="0.2">
      <c r="A27" s="10" t="s">
        <v>74</v>
      </c>
      <c r="B27" s="33" t="s">
        <v>47</v>
      </c>
      <c r="C27" s="107">
        <f t="shared" si="1"/>
        <v>1048</v>
      </c>
      <c r="D27" s="107">
        <v>1048</v>
      </c>
      <c r="E27" s="107">
        <v>800</v>
      </c>
      <c r="F27" s="107"/>
    </row>
    <row r="28" spans="1:7" ht="15" customHeight="1" x14ac:dyDescent="0.25">
      <c r="A28" s="10" t="s">
        <v>75</v>
      </c>
      <c r="B28" s="130" t="s">
        <v>28</v>
      </c>
      <c r="C28" s="107">
        <f t="shared" si="1"/>
        <v>418</v>
      </c>
      <c r="D28" s="107">
        <v>418</v>
      </c>
      <c r="E28" s="107">
        <v>320</v>
      </c>
      <c r="F28" s="107"/>
    </row>
    <row r="29" spans="1:7" ht="15" x14ac:dyDescent="0.25">
      <c r="A29" s="10" t="s">
        <v>76</v>
      </c>
      <c r="B29" s="130" t="s">
        <v>27</v>
      </c>
      <c r="C29" s="107">
        <f t="shared" si="1"/>
        <v>418</v>
      </c>
      <c r="D29" s="107">
        <v>418</v>
      </c>
      <c r="E29" s="107">
        <v>320</v>
      </c>
      <c r="F29" s="107"/>
    </row>
    <row r="30" spans="1:7" ht="30" x14ac:dyDescent="0.25">
      <c r="A30" s="10" t="s">
        <v>77</v>
      </c>
      <c r="B30" s="129" t="s">
        <v>202</v>
      </c>
      <c r="C30" s="107">
        <f t="shared" si="1"/>
        <v>1404</v>
      </c>
      <c r="D30" s="107">
        <v>1404</v>
      </c>
      <c r="E30" s="107">
        <v>1072</v>
      </c>
      <c r="F30" s="107"/>
    </row>
    <row r="31" spans="1:7" ht="14.25" x14ac:dyDescent="0.2">
      <c r="A31" s="10"/>
      <c r="B31" s="12" t="s">
        <v>0</v>
      </c>
      <c r="C31" s="124">
        <f>D31+F31</f>
        <v>0</v>
      </c>
      <c r="D31" s="108">
        <f>D15+D18</f>
        <v>0</v>
      </c>
      <c r="E31" s="108">
        <f>E15+E18</f>
        <v>-12594</v>
      </c>
      <c r="F31" s="108">
        <f>F15+F18</f>
        <v>0</v>
      </c>
    </row>
    <row r="32" spans="1:7" x14ac:dyDescent="0.2">
      <c r="B32" s="125"/>
      <c r="C32" s="125"/>
      <c r="D32" s="125"/>
      <c r="E32" s="125"/>
    </row>
    <row r="38" ht="30" customHeight="1" x14ac:dyDescent="0.2"/>
    <row r="39" ht="16.149999999999999" customHeight="1" x14ac:dyDescent="0.2"/>
    <row r="44" ht="18.600000000000001" customHeight="1" x14ac:dyDescent="0.2"/>
    <row r="45" ht="18.600000000000001" customHeight="1" x14ac:dyDescent="0.2"/>
    <row r="46" ht="15.6" customHeight="1" x14ac:dyDescent="0.2"/>
    <row r="52" ht="17.45" customHeight="1" x14ac:dyDescent="0.2"/>
    <row r="53" ht="14.45" customHeight="1" x14ac:dyDescent="0.2"/>
    <row r="54" ht="31.15" customHeight="1" x14ac:dyDescent="0.2"/>
    <row r="56" ht="14.45" customHeight="1" x14ac:dyDescent="0.2"/>
    <row r="83" spans="9:9" ht="15" customHeight="1" x14ac:dyDescent="0.2"/>
    <row r="84" spans="9:9" ht="30.6" customHeight="1" x14ac:dyDescent="0.2"/>
    <row r="85" spans="9:9" ht="25.15" customHeight="1" x14ac:dyDescent="0.2"/>
    <row r="86" spans="9:9" ht="13.15" customHeight="1" x14ac:dyDescent="0.2"/>
    <row r="87" spans="9:9" ht="13.5" customHeight="1" x14ac:dyDescent="0.2"/>
    <row r="88" spans="9:9" ht="25.9" customHeight="1" x14ac:dyDescent="0.2"/>
    <row r="89" spans="9:9" ht="13.5" customHeight="1" x14ac:dyDescent="0.2"/>
    <row r="90" spans="9:9" ht="13.5" customHeight="1" x14ac:dyDescent="0.2"/>
    <row r="91" spans="9:9" ht="16.149999999999999" customHeight="1" x14ac:dyDescent="0.2"/>
    <row r="92" spans="9:9" ht="30" customHeight="1" x14ac:dyDescent="0.2"/>
    <row r="93" spans="9:9" ht="15" customHeight="1" x14ac:dyDescent="0.2"/>
    <row r="94" spans="9:9" ht="15.6" customHeight="1" x14ac:dyDescent="0.2">
      <c r="I94" s="13"/>
    </row>
    <row r="97" ht="14.45" customHeight="1" x14ac:dyDescent="0.2"/>
  </sheetData>
  <mergeCells count="7">
    <mergeCell ref="A9:A13"/>
    <mergeCell ref="B9:B13"/>
    <mergeCell ref="C9:C13"/>
    <mergeCell ref="D10:E10"/>
    <mergeCell ref="F10:F13"/>
    <mergeCell ref="D11:D13"/>
    <mergeCell ref="E11:E13"/>
  </mergeCells>
  <pageMargins left="0.74803149606299213" right="0.15748031496062992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tabSelected="1" workbookViewId="0">
      <selection activeCell="I5" sqref="I5"/>
    </sheetView>
  </sheetViews>
  <sheetFormatPr defaultRowHeight="12.75" x14ac:dyDescent="0.2"/>
  <cols>
    <col min="1" max="1" width="6" customWidth="1"/>
    <col min="2" max="2" width="53.42578125" customWidth="1"/>
    <col min="3" max="3" width="9.5703125" customWidth="1"/>
    <col min="4" max="4" width="9.7109375" customWidth="1"/>
    <col min="5" max="5" width="8.5703125" customWidth="1"/>
    <col min="6" max="6" width="7.28515625" customWidth="1"/>
    <col min="8" max="8" width="12.42578125" customWidth="1"/>
  </cols>
  <sheetData>
    <row r="1" spans="1:6" x14ac:dyDescent="0.2">
      <c r="B1" t="s">
        <v>3</v>
      </c>
    </row>
    <row r="2" spans="1:6" x14ac:dyDescent="0.2">
      <c r="B2" s="13" t="s">
        <v>215</v>
      </c>
    </row>
    <row r="3" spans="1:6" x14ac:dyDescent="0.2">
      <c r="B3" s="13" t="s">
        <v>205</v>
      </c>
    </row>
    <row r="5" spans="1:6" ht="15.75" x14ac:dyDescent="0.25">
      <c r="B5" s="14" t="s">
        <v>208</v>
      </c>
      <c r="C5" s="14"/>
      <c r="D5" s="15"/>
      <c r="E5" s="15"/>
    </row>
    <row r="6" spans="1:6" ht="15.75" x14ac:dyDescent="0.25">
      <c r="B6" s="14" t="s">
        <v>213</v>
      </c>
      <c r="C6" s="14"/>
      <c r="D6" s="15"/>
      <c r="E6" s="15"/>
    </row>
    <row r="7" spans="1:6" ht="15" x14ac:dyDescent="0.25">
      <c r="B7" s="6"/>
      <c r="C7" s="6"/>
      <c r="D7" s="6"/>
      <c r="E7" s="6"/>
      <c r="F7" s="1"/>
    </row>
    <row r="8" spans="1:6" x14ac:dyDescent="0.2">
      <c r="E8" s="5"/>
      <c r="F8" s="16" t="s">
        <v>21</v>
      </c>
    </row>
    <row r="9" spans="1:6" ht="12.75" customHeight="1" x14ac:dyDescent="0.2">
      <c r="A9" s="159" t="s">
        <v>5</v>
      </c>
      <c r="B9" s="159" t="s">
        <v>8</v>
      </c>
      <c r="C9" s="162" t="s">
        <v>0</v>
      </c>
      <c r="D9" s="2"/>
      <c r="E9" s="3" t="s">
        <v>1</v>
      </c>
      <c r="F9" s="4"/>
    </row>
    <row r="10" spans="1:6" ht="14.25" customHeight="1" x14ac:dyDescent="0.2">
      <c r="A10" s="160"/>
      <c r="B10" s="160"/>
      <c r="C10" s="163"/>
      <c r="D10" s="165" t="s">
        <v>6</v>
      </c>
      <c r="E10" s="166"/>
      <c r="F10" s="162" t="s">
        <v>4</v>
      </c>
    </row>
    <row r="11" spans="1:6" ht="12.75" customHeight="1" x14ac:dyDescent="0.2">
      <c r="A11" s="160"/>
      <c r="B11" s="160"/>
      <c r="C11" s="163"/>
      <c r="D11" s="162" t="s">
        <v>2</v>
      </c>
      <c r="E11" s="162" t="s">
        <v>7</v>
      </c>
      <c r="F11" s="163"/>
    </row>
    <row r="12" spans="1:6" x14ac:dyDescent="0.2">
      <c r="A12" s="160"/>
      <c r="B12" s="160"/>
      <c r="C12" s="163"/>
      <c r="D12" s="163"/>
      <c r="E12" s="163"/>
      <c r="F12" s="163"/>
    </row>
    <row r="13" spans="1:6" ht="10.15" customHeight="1" x14ac:dyDescent="0.2">
      <c r="A13" s="161"/>
      <c r="B13" s="161"/>
      <c r="C13" s="164"/>
      <c r="D13" s="164"/>
      <c r="E13" s="164"/>
      <c r="F13" s="164"/>
    </row>
    <row r="14" spans="1:6" ht="11.25" customHeight="1" x14ac:dyDescent="0.2">
      <c r="A14" s="11">
        <v>1</v>
      </c>
      <c r="B14" s="11">
        <v>2</v>
      </c>
      <c r="C14" s="11">
        <v>3</v>
      </c>
      <c r="D14" s="11">
        <v>4</v>
      </c>
      <c r="E14" s="11">
        <v>5</v>
      </c>
      <c r="F14" s="11">
        <v>6</v>
      </c>
    </row>
    <row r="15" spans="1:6" ht="35.450000000000003" customHeight="1" x14ac:dyDescent="0.2">
      <c r="A15" s="23" t="s">
        <v>33</v>
      </c>
      <c r="B15" s="17" t="s">
        <v>25</v>
      </c>
      <c r="C15" s="106">
        <f t="shared" ref="C15:C20" si="0">D15+F15</f>
        <v>-1058704</v>
      </c>
      <c r="D15" s="106">
        <f>D16</f>
        <v>-1058704</v>
      </c>
      <c r="E15" s="106"/>
      <c r="F15" s="106"/>
    </row>
    <row r="16" spans="1:6" ht="14.25" x14ac:dyDescent="0.2">
      <c r="A16" s="20" t="s">
        <v>10</v>
      </c>
      <c r="B16" s="8" t="s">
        <v>9</v>
      </c>
      <c r="C16" s="106">
        <f t="shared" si="0"/>
        <v>-1058704</v>
      </c>
      <c r="D16" s="106">
        <f>D17</f>
        <v>-1058704</v>
      </c>
      <c r="E16" s="106">
        <f>E17</f>
        <v>0</v>
      </c>
      <c r="F16" s="106">
        <f>F17</f>
        <v>0</v>
      </c>
    </row>
    <row r="17" spans="1:7" ht="14.45" customHeight="1" x14ac:dyDescent="0.2">
      <c r="A17" s="10" t="s">
        <v>11</v>
      </c>
      <c r="B17" s="33" t="s">
        <v>14</v>
      </c>
      <c r="C17" s="107">
        <f t="shared" si="0"/>
        <v>-1058704</v>
      </c>
      <c r="D17" s="107">
        <v>-1058704</v>
      </c>
      <c r="E17" s="107"/>
      <c r="F17" s="107"/>
    </row>
    <row r="18" spans="1:7" ht="15.6" customHeight="1" x14ac:dyDescent="0.2">
      <c r="A18" s="18" t="s">
        <v>34</v>
      </c>
      <c r="B18" s="17" t="s">
        <v>9</v>
      </c>
      <c r="C18" s="106">
        <f t="shared" si="0"/>
        <v>912704</v>
      </c>
      <c r="D18" s="106">
        <f>D19</f>
        <v>806786</v>
      </c>
      <c r="E18" s="106">
        <f>E19</f>
        <v>615606</v>
      </c>
      <c r="F18" s="106">
        <f>F19</f>
        <v>105918</v>
      </c>
    </row>
    <row r="19" spans="1:7" ht="14.45" customHeight="1" x14ac:dyDescent="0.2">
      <c r="A19" s="32" t="s">
        <v>35</v>
      </c>
      <c r="B19" s="33" t="s">
        <v>129</v>
      </c>
      <c r="C19" s="107">
        <f t="shared" si="0"/>
        <v>912704</v>
      </c>
      <c r="D19" s="107">
        <f>SUM(D20:D42)</f>
        <v>806786</v>
      </c>
      <c r="E19" s="107">
        <f>SUM(E20:E42)</f>
        <v>615606</v>
      </c>
      <c r="F19" s="107">
        <f>SUM(F20:F42)</f>
        <v>105918</v>
      </c>
    </row>
    <row r="20" spans="1:7" ht="15" x14ac:dyDescent="0.2">
      <c r="A20" s="10" t="s">
        <v>69</v>
      </c>
      <c r="B20" s="33" t="s">
        <v>15</v>
      </c>
      <c r="C20" s="107">
        <f t="shared" si="0"/>
        <v>78800</v>
      </c>
      <c r="D20" s="107">
        <v>78800</v>
      </c>
      <c r="E20" s="107">
        <v>60400</v>
      </c>
      <c r="F20" s="107"/>
      <c r="G20" s="31"/>
    </row>
    <row r="21" spans="1:7" ht="15" x14ac:dyDescent="0.25">
      <c r="A21" s="10" t="s">
        <v>70</v>
      </c>
      <c r="B21" s="129" t="s">
        <v>17</v>
      </c>
      <c r="C21" s="107">
        <f t="shared" ref="C21:C43" si="1">D21+F21</f>
        <v>128616</v>
      </c>
      <c r="D21" s="107">
        <v>128616</v>
      </c>
      <c r="E21" s="107">
        <v>91477</v>
      </c>
      <c r="F21" s="107"/>
    </row>
    <row r="22" spans="1:7" ht="15.75" x14ac:dyDescent="0.25">
      <c r="A22" s="10" t="s">
        <v>71</v>
      </c>
      <c r="B22" s="129" t="s">
        <v>18</v>
      </c>
      <c r="C22" s="107">
        <f t="shared" si="1"/>
        <v>162600</v>
      </c>
      <c r="D22" s="151">
        <v>162600</v>
      </c>
      <c r="E22" s="151">
        <v>126100</v>
      </c>
      <c r="F22" s="116"/>
    </row>
    <row r="23" spans="1:7" ht="15.75" x14ac:dyDescent="0.25">
      <c r="A23" s="10" t="s">
        <v>72</v>
      </c>
      <c r="B23" s="129" t="s">
        <v>29</v>
      </c>
      <c r="C23" s="107">
        <f t="shared" si="1"/>
        <v>91800</v>
      </c>
      <c r="D23" s="117">
        <v>91800</v>
      </c>
      <c r="E23" s="117">
        <v>70100</v>
      </c>
      <c r="F23" s="118"/>
    </row>
    <row r="24" spans="1:7" ht="15.75" x14ac:dyDescent="0.25">
      <c r="A24" s="10" t="s">
        <v>73</v>
      </c>
      <c r="B24" s="129" t="s">
        <v>30</v>
      </c>
      <c r="C24" s="107">
        <f t="shared" si="1"/>
        <v>15900</v>
      </c>
      <c r="D24" s="117">
        <v>15900</v>
      </c>
      <c r="E24" s="117">
        <v>12600</v>
      </c>
      <c r="F24" s="118"/>
    </row>
    <row r="25" spans="1:7" ht="15" x14ac:dyDescent="0.25">
      <c r="A25" s="10" t="s">
        <v>36</v>
      </c>
      <c r="B25" s="129" t="s">
        <v>53</v>
      </c>
      <c r="C25" s="107">
        <f t="shared" si="1"/>
        <v>116400</v>
      </c>
      <c r="D25" s="107">
        <v>116400</v>
      </c>
      <c r="E25" s="107">
        <v>88900</v>
      </c>
      <c r="F25" s="107"/>
    </row>
    <row r="26" spans="1:7" ht="15" x14ac:dyDescent="0.25">
      <c r="A26" s="10" t="s">
        <v>37</v>
      </c>
      <c r="B26" s="129" t="s">
        <v>43</v>
      </c>
      <c r="C26" s="107">
        <f t="shared" si="1"/>
        <v>55400</v>
      </c>
      <c r="D26" s="107">
        <v>55400</v>
      </c>
      <c r="E26" s="107">
        <v>42300</v>
      </c>
      <c r="F26" s="107"/>
    </row>
    <row r="27" spans="1:7" ht="15" x14ac:dyDescent="0.2">
      <c r="A27" s="10" t="s">
        <v>74</v>
      </c>
      <c r="B27" s="33" t="s">
        <v>104</v>
      </c>
      <c r="C27" s="107">
        <f t="shared" si="1"/>
        <v>16606</v>
      </c>
      <c r="D27" s="107">
        <v>16606</v>
      </c>
      <c r="E27" s="107">
        <v>12620</v>
      </c>
      <c r="F27" s="107"/>
    </row>
    <row r="28" spans="1:7" ht="15.6" customHeight="1" x14ac:dyDescent="0.25">
      <c r="A28" s="10" t="s">
        <v>75</v>
      </c>
      <c r="B28" s="129" t="s">
        <v>44</v>
      </c>
      <c r="C28" s="107">
        <f t="shared" si="1"/>
        <v>79400</v>
      </c>
      <c r="D28" s="119">
        <v>79400</v>
      </c>
      <c r="E28" s="119">
        <v>60600</v>
      </c>
      <c r="F28" s="119"/>
    </row>
    <row r="29" spans="1:7" ht="15" x14ac:dyDescent="0.25">
      <c r="A29" s="10" t="s">
        <v>76</v>
      </c>
      <c r="B29" s="129" t="s">
        <v>45</v>
      </c>
      <c r="C29" s="107">
        <f t="shared" si="1"/>
        <v>62600</v>
      </c>
      <c r="D29" s="119">
        <v>62600</v>
      </c>
      <c r="E29" s="119">
        <v>47800</v>
      </c>
      <c r="F29" s="152"/>
    </row>
    <row r="30" spans="1:7" ht="15" x14ac:dyDescent="0.25">
      <c r="A30" s="10" t="s">
        <v>77</v>
      </c>
      <c r="B30" s="129" t="s">
        <v>46</v>
      </c>
      <c r="C30" s="107">
        <f t="shared" si="1"/>
        <v>36000</v>
      </c>
      <c r="D30" s="119">
        <v>36000</v>
      </c>
      <c r="E30" s="119">
        <v>27500</v>
      </c>
      <c r="F30" s="119"/>
    </row>
    <row r="31" spans="1:7" ht="15" x14ac:dyDescent="0.25">
      <c r="A31" s="10" t="s">
        <v>78</v>
      </c>
      <c r="B31" s="129" t="s">
        <v>47</v>
      </c>
      <c r="C31" s="107">
        <f t="shared" si="1"/>
        <v>21700</v>
      </c>
      <c r="D31" s="119">
        <v>21700</v>
      </c>
      <c r="E31" s="119">
        <v>18100</v>
      </c>
      <c r="F31" s="119"/>
    </row>
    <row r="32" spans="1:7" ht="15" x14ac:dyDescent="0.25">
      <c r="A32" s="10" t="s">
        <v>79</v>
      </c>
      <c r="B32" s="129" t="s">
        <v>105</v>
      </c>
      <c r="C32" s="107">
        <f t="shared" si="1"/>
        <v>15435</v>
      </c>
      <c r="D32" s="119">
        <v>15435</v>
      </c>
      <c r="E32" s="119"/>
      <c r="F32" s="119"/>
    </row>
    <row r="33" spans="1:8" ht="15" x14ac:dyDescent="0.25">
      <c r="A33" s="10" t="s">
        <v>80</v>
      </c>
      <c r="B33" s="129" t="s">
        <v>54</v>
      </c>
      <c r="C33" s="107">
        <f t="shared" si="1"/>
        <v>34300</v>
      </c>
      <c r="D33" s="119">
        <v>34300</v>
      </c>
      <c r="E33" s="119">
        <v>26200</v>
      </c>
      <c r="F33" s="119"/>
    </row>
    <row r="34" spans="1:8" ht="15" x14ac:dyDescent="0.25">
      <c r="A34" s="10" t="s">
        <v>81</v>
      </c>
      <c r="B34" s="131" t="s">
        <v>28</v>
      </c>
      <c r="C34" s="107">
        <f t="shared" si="1"/>
        <v>9856</v>
      </c>
      <c r="D34" s="119">
        <v>9856</v>
      </c>
      <c r="E34" s="119">
        <v>13356</v>
      </c>
      <c r="F34" s="119"/>
    </row>
    <row r="35" spans="1:8" ht="15" x14ac:dyDescent="0.25">
      <c r="A35" s="10" t="s">
        <v>82</v>
      </c>
      <c r="B35" s="131" t="s">
        <v>27</v>
      </c>
      <c r="C35" s="107">
        <f t="shared" si="1"/>
        <v>33700</v>
      </c>
      <c r="D35" s="119">
        <v>33700</v>
      </c>
      <c r="E35" s="119">
        <v>27900</v>
      </c>
      <c r="F35" s="119"/>
    </row>
    <row r="36" spans="1:8" ht="15" x14ac:dyDescent="0.25">
      <c r="A36" s="10" t="s">
        <v>83</v>
      </c>
      <c r="B36" s="131" t="s">
        <v>26</v>
      </c>
      <c r="C36" s="107">
        <f t="shared" si="1"/>
        <v>27000</v>
      </c>
      <c r="D36" s="119">
        <v>27000</v>
      </c>
      <c r="E36" s="119">
        <v>20000</v>
      </c>
      <c r="F36" s="119"/>
    </row>
    <row r="37" spans="1:8" ht="15" x14ac:dyDescent="0.25">
      <c r="A37" s="10" t="s">
        <v>84</v>
      </c>
      <c r="B37" s="131" t="s">
        <v>31</v>
      </c>
      <c r="C37" s="107">
        <f t="shared" si="1"/>
        <v>8900</v>
      </c>
      <c r="D37" s="119">
        <v>8900</v>
      </c>
      <c r="E37" s="119">
        <v>6800</v>
      </c>
      <c r="F37" s="119"/>
    </row>
    <row r="38" spans="1:8" ht="27.6" customHeight="1" x14ac:dyDescent="0.25">
      <c r="A38" s="10" t="s">
        <v>85</v>
      </c>
      <c r="B38" s="131" t="s">
        <v>128</v>
      </c>
      <c r="C38" s="122">
        <f t="shared" si="1"/>
        <v>0</v>
      </c>
      <c r="D38" s="153">
        <v>-47000</v>
      </c>
      <c r="E38" s="153">
        <v>-29000</v>
      </c>
      <c r="F38" s="153">
        <v>47000</v>
      </c>
    </row>
    <row r="39" spans="1:8" ht="16.149999999999999" customHeight="1" x14ac:dyDescent="0.25">
      <c r="A39" s="10" t="s">
        <v>86</v>
      </c>
      <c r="B39" s="129" t="s">
        <v>16</v>
      </c>
      <c r="C39" s="107">
        <f>D39+F39</f>
        <v>-43000</v>
      </c>
      <c r="D39" s="117">
        <v>-72760</v>
      </c>
      <c r="E39" s="117">
        <v>-56498</v>
      </c>
      <c r="F39" s="123">
        <v>29760</v>
      </c>
    </row>
    <row r="40" spans="1:8" ht="15" x14ac:dyDescent="0.25">
      <c r="A40" s="10" t="s">
        <v>130</v>
      </c>
      <c r="B40" s="129" t="s">
        <v>19</v>
      </c>
      <c r="C40" s="107">
        <f>D40+F40</f>
        <v>-7604</v>
      </c>
      <c r="D40" s="119">
        <v>-23900</v>
      </c>
      <c r="E40" s="119">
        <v>-18000</v>
      </c>
      <c r="F40" s="119">
        <v>16296</v>
      </c>
    </row>
    <row r="41" spans="1:8" ht="15" x14ac:dyDescent="0.25">
      <c r="A41" s="10" t="s">
        <v>87</v>
      </c>
      <c r="B41" s="30" t="s">
        <v>20</v>
      </c>
      <c r="C41" s="107">
        <f t="shared" si="1"/>
        <v>-20700</v>
      </c>
      <c r="D41" s="119">
        <v>-33562</v>
      </c>
      <c r="E41" s="119">
        <v>-25308</v>
      </c>
      <c r="F41" s="119">
        <v>12862</v>
      </c>
      <c r="G41" s="135"/>
      <c r="H41" s="19"/>
    </row>
    <row r="42" spans="1:8" ht="15" x14ac:dyDescent="0.25">
      <c r="A42" s="10" t="s">
        <v>88</v>
      </c>
      <c r="B42" s="131" t="s">
        <v>49</v>
      </c>
      <c r="C42" s="107">
        <f t="shared" si="1"/>
        <v>-11005</v>
      </c>
      <c r="D42" s="120">
        <v>-11005</v>
      </c>
      <c r="E42" s="120">
        <v>-8341</v>
      </c>
      <c r="F42" s="120"/>
    </row>
    <row r="43" spans="1:8" ht="14.25" x14ac:dyDescent="0.2">
      <c r="A43" s="10"/>
      <c r="B43" s="12" t="s">
        <v>0</v>
      </c>
      <c r="C43" s="124">
        <f t="shared" si="1"/>
        <v>-146000</v>
      </c>
      <c r="D43" s="108">
        <f>D15+D18</f>
        <v>-251918</v>
      </c>
      <c r="E43" s="108">
        <f>E15+E18</f>
        <v>615606</v>
      </c>
      <c r="F43" s="108">
        <f>F15+F18</f>
        <v>105918</v>
      </c>
    </row>
    <row r="44" spans="1:8" ht="18.600000000000001" customHeight="1" x14ac:dyDescent="0.2">
      <c r="B44" s="125"/>
      <c r="C44" s="125"/>
      <c r="D44" s="125"/>
      <c r="E44" s="125"/>
    </row>
    <row r="45" spans="1:8" ht="18.600000000000001" customHeight="1" x14ac:dyDescent="0.2"/>
    <row r="46" spans="1:8" ht="15.6" customHeight="1" x14ac:dyDescent="0.2"/>
    <row r="52" ht="17.45" customHeight="1" x14ac:dyDescent="0.2"/>
    <row r="53" ht="14.45" customHeight="1" x14ac:dyDescent="0.2"/>
    <row r="54" ht="31.15" customHeight="1" x14ac:dyDescent="0.2"/>
    <row r="56" ht="14.45" customHeight="1" x14ac:dyDescent="0.2"/>
    <row r="83" spans="9:9" ht="15" customHeight="1" x14ac:dyDescent="0.2"/>
    <row r="84" spans="9:9" ht="30.6" customHeight="1" x14ac:dyDescent="0.2"/>
    <row r="85" spans="9:9" ht="25.15" customHeight="1" x14ac:dyDescent="0.2"/>
    <row r="86" spans="9:9" ht="13.15" customHeight="1" x14ac:dyDescent="0.2"/>
    <row r="87" spans="9:9" ht="13.5" customHeight="1" x14ac:dyDescent="0.2"/>
    <row r="88" spans="9:9" ht="25.9" customHeight="1" x14ac:dyDescent="0.2"/>
    <row r="89" spans="9:9" ht="13.5" customHeight="1" x14ac:dyDescent="0.2"/>
    <row r="90" spans="9:9" ht="13.5" customHeight="1" x14ac:dyDescent="0.2"/>
    <row r="91" spans="9:9" ht="16.149999999999999" customHeight="1" x14ac:dyDescent="0.2"/>
    <row r="92" spans="9:9" ht="30" customHeight="1" x14ac:dyDescent="0.2"/>
    <row r="93" spans="9:9" ht="15" customHeight="1" x14ac:dyDescent="0.2"/>
    <row r="94" spans="9:9" ht="15.6" customHeight="1" x14ac:dyDescent="0.2">
      <c r="I94" s="13"/>
    </row>
    <row r="97" ht="14.45" customHeight="1" x14ac:dyDescent="0.2"/>
  </sheetData>
  <mergeCells count="7">
    <mergeCell ref="A9:A13"/>
    <mergeCell ref="B9:B13"/>
    <mergeCell ref="C9:C13"/>
    <mergeCell ref="D10:E10"/>
    <mergeCell ref="F10:F13"/>
    <mergeCell ref="D11:D13"/>
    <mergeCell ref="E11:E13"/>
  </mergeCells>
  <pageMargins left="0.74803149606299213" right="0.15748031496062992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1 priedas</vt:lpstr>
      <vt:lpstr>2 priedas</vt:lpstr>
      <vt:lpstr>3 priedas</vt:lpstr>
      <vt:lpstr>4 priedas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BiudzSk</dc:creator>
  <cp:lastModifiedBy>user</cp:lastModifiedBy>
  <cp:lastPrinted>2014-11-20T09:29:23Z</cp:lastPrinted>
  <dcterms:created xsi:type="dcterms:W3CDTF">2006-11-21T07:32:28Z</dcterms:created>
  <dcterms:modified xsi:type="dcterms:W3CDTF">2014-11-28T12:30:20Z</dcterms:modified>
</cp:coreProperties>
</file>