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25" windowWidth="15180" windowHeight="8250"/>
  </bookViews>
  <sheets>
    <sheet name="2014" sheetId="25" r:id="rId1"/>
    <sheet name="Lapas1" sheetId="26" r:id="rId2"/>
  </sheets>
  <calcPr calcId="145621"/>
</workbook>
</file>

<file path=xl/calcChain.xml><?xml version="1.0" encoding="utf-8"?>
<calcChain xmlns="http://schemas.openxmlformats.org/spreadsheetml/2006/main">
  <c r="D18" i="25" l="1"/>
  <c r="E19" i="25"/>
  <c r="D19" i="25"/>
  <c r="C36" i="25"/>
  <c r="F67" i="25"/>
  <c r="F40" i="25"/>
  <c r="D40" i="25"/>
  <c r="C63" i="25"/>
  <c r="F62" i="25"/>
  <c r="E62" i="25"/>
  <c r="E61" i="25"/>
  <c r="E66" i="25"/>
  <c r="D62" i="25"/>
  <c r="D61" i="25"/>
  <c r="C61" i="25"/>
  <c r="C60" i="25"/>
  <c r="F59" i="25"/>
  <c r="F58" i="25"/>
  <c r="E59" i="25"/>
  <c r="E58" i="25"/>
  <c r="D59" i="25"/>
  <c r="D58" i="25"/>
  <c r="C58" i="25"/>
  <c r="E67" i="25"/>
  <c r="F19" i="25"/>
  <c r="F18" i="25"/>
  <c r="C19" i="25"/>
  <c r="C23" i="25"/>
  <c r="C25" i="25"/>
  <c r="C24" i="25"/>
  <c r="E41" i="25"/>
  <c r="E40" i="25"/>
  <c r="C41" i="25"/>
  <c r="C34" i="25"/>
  <c r="C32" i="25"/>
  <c r="C30" i="25"/>
  <c r="C29" i="25"/>
  <c r="C28" i="25"/>
  <c r="C20" i="25"/>
  <c r="E37" i="25"/>
  <c r="F37" i="25"/>
  <c r="D37" i="25"/>
  <c r="C38" i="25"/>
  <c r="C39" i="25"/>
  <c r="E43" i="25"/>
  <c r="F43" i="25"/>
  <c r="D43" i="25"/>
  <c r="D42" i="25"/>
  <c r="C42" i="25"/>
  <c r="E48" i="25"/>
  <c r="F48" i="25"/>
  <c r="D48" i="25"/>
  <c r="E51" i="25"/>
  <c r="E50" i="25"/>
  <c r="F51" i="25"/>
  <c r="D51" i="25"/>
  <c r="E56" i="25"/>
  <c r="F56" i="25"/>
  <c r="F50" i="25"/>
  <c r="D56" i="25"/>
  <c r="D50" i="25"/>
  <c r="C57" i="25"/>
  <c r="C49" i="25"/>
  <c r="C54" i="25"/>
  <c r="C46" i="25"/>
  <c r="C44" i="25"/>
  <c r="C45" i="25"/>
  <c r="C47" i="25"/>
  <c r="C52" i="25"/>
  <c r="C53" i="25"/>
  <c r="C55" i="25"/>
  <c r="C35" i="25"/>
  <c r="C33" i="25"/>
  <c r="C31" i="25"/>
  <c r="C27" i="25"/>
  <c r="C26" i="25"/>
  <c r="C22" i="25"/>
  <c r="C21" i="25"/>
  <c r="E16" i="25"/>
  <c r="E15" i="25"/>
  <c r="F16" i="25"/>
  <c r="F15" i="25"/>
  <c r="D16" i="25"/>
  <c r="D15" i="25"/>
  <c r="C17" i="25"/>
  <c r="E42" i="25"/>
  <c r="C40" i="25"/>
  <c r="C48" i="25"/>
  <c r="F42" i="25"/>
  <c r="C37" i="25"/>
  <c r="C59" i="25"/>
  <c r="F61" i="25"/>
  <c r="C51" i="25"/>
  <c r="F66" i="25"/>
  <c r="D66" i="25"/>
  <c r="C66" i="25"/>
  <c r="C15" i="25"/>
  <c r="F64" i="25"/>
  <c r="C50" i="25"/>
  <c r="C43" i="25"/>
  <c r="E18" i="25"/>
  <c r="E64" i="25"/>
  <c r="C16" i="25"/>
  <c r="D67" i="25"/>
  <c r="C67" i="25"/>
  <c r="C56" i="25"/>
  <c r="C62" i="25"/>
  <c r="C18" i="25"/>
  <c r="D64" i="25"/>
  <c r="C64" i="25"/>
</calcChain>
</file>

<file path=xl/sharedStrings.xml><?xml version="1.0" encoding="utf-8"?>
<sst xmlns="http://schemas.openxmlformats.org/spreadsheetml/2006/main" count="116" uniqueCount="100">
  <si>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</si>
  <si>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</si>
  <si>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</si>
  <si>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</si>
  <si>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</si>
  <si>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</si>
  <si>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</si>
  <si>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</si>
  <si>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Asignavimų valdytojų, programų, išlaidų pavadinimas</t>
  </si>
  <si>
    <t>Švietimo programa (Nr. 08)</t>
  </si>
  <si>
    <t>1.1</t>
  </si>
  <si>
    <t>1.1.1</t>
  </si>
  <si>
    <t xml:space="preserve">  2014 metų Kretingos rajono savivaldybės biudžeto asignavimų tikslinimas </t>
  </si>
  <si>
    <t>Savivaldybės savarankiškoms funkcijoms vykdyti</t>
  </si>
  <si>
    <t>Socialinės paramos programa (Nr. 09)</t>
  </si>
  <si>
    <t>Speciali tikslinė dotacija  mokinio krepšeliui finansuoti</t>
  </si>
  <si>
    <t>Įstaigos pajamos, skirtos veiklos išlaidoms</t>
  </si>
  <si>
    <t>iš jų:</t>
  </si>
  <si>
    <t>Jurgio Pabrėžos universitetinė gimnazija</t>
  </si>
  <si>
    <t xml:space="preserve">Marijono Daujoto pagrindinė mokykla </t>
  </si>
  <si>
    <t xml:space="preserve">Simono Daukanto pagrindinė mokykla </t>
  </si>
  <si>
    <t>Salantų gimnazija</t>
  </si>
  <si>
    <t>Darbėnų gimnazija</t>
  </si>
  <si>
    <t>Marijos Tiškevičiūtės mokykla</t>
  </si>
  <si>
    <t>Kretingos suaugusiųjų ir jaunimo mokymo centras</t>
  </si>
  <si>
    <t>Speciali tikslinė dotacija mokinio krepšeliui finansuoti</t>
  </si>
  <si>
    <t>(Litais)</t>
  </si>
  <si>
    <t>Kretingos muziejus</t>
  </si>
  <si>
    <t>Kultūros programa (Nr.07)</t>
  </si>
  <si>
    <t>Kretingos socialinių paslaugų centras</t>
  </si>
  <si>
    <t>Speciali tikslinė dotacija  mokinio krepšeliui finansuoti (brandos egzaminų vykdymas, vertinimas, administravimas), iš jų:</t>
  </si>
  <si>
    <t>Ekonomikos ir biudžeto skyrius (asignavimų valdytojas - Savivaldybės administracijos direktorius)</t>
  </si>
  <si>
    <t>Marijono Daujoto pagrindinė mokykla (įmonės kodas 190283951)</t>
  </si>
  <si>
    <t>Marijono Daujoto pagrindinė mokykla (įmonės kodas 303382953)</t>
  </si>
  <si>
    <t>Speciali tikslinė dotacija  mokinio krepšeliui finansuoti (vaikų socializacijos programoms įgyvendinti)</t>
  </si>
  <si>
    <t>Sveikatos programa (Nr. 06)</t>
  </si>
  <si>
    <t>Mokinių visuomenės sveikatos priežiūrai vykdyti</t>
  </si>
  <si>
    <t>Įstaigos pajamos, skirtos veiklos išlaidoms, iš jų:</t>
  </si>
  <si>
    <t>Lopšelis - darželis "Žilvitis"</t>
  </si>
  <si>
    <t>Lopšelis - darželis "Ąžuoliukas"</t>
  </si>
  <si>
    <t>Vydmantų gimnazija</t>
  </si>
  <si>
    <t>Lopšelis - darželis "Eglutė"</t>
  </si>
  <si>
    <t>Kretingos meno mokykla</t>
  </si>
  <si>
    <t>Speciali tikslinė dotacija  mokinio krepšeliui finansuoti, iš jos:</t>
  </si>
  <si>
    <t>1</t>
  </si>
  <si>
    <t>2</t>
  </si>
  <si>
    <t>2.1</t>
  </si>
  <si>
    <t>2.1.1</t>
  </si>
  <si>
    <t>3</t>
  </si>
  <si>
    <t>3.1</t>
  </si>
  <si>
    <t>3.1.1</t>
  </si>
  <si>
    <t>4.1</t>
  </si>
  <si>
    <t>4.1.1</t>
  </si>
  <si>
    <t>4.1.2</t>
  </si>
  <si>
    <t>4.1.3</t>
  </si>
  <si>
    <t>4.1.4</t>
  </si>
  <si>
    <t>4.2</t>
  </si>
  <si>
    <t>4.2.1</t>
  </si>
  <si>
    <t>5.1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</si>
  <si>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</si>
  <si>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</si>
  <si>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</si>
  <si>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</si>
  <si>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</si>
  <si>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</si>
  <si>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</si>
  <si>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</si>
  <si>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</si>
  <si>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</si>
  <si>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</si>
  <si>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</si>
  <si>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</si>
  <si>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</si>
  <si>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2.1.16</t>
  </si>
  <si>
    <t>2.2</t>
  </si>
  <si>
    <t>2.3</t>
  </si>
  <si>
    <t>2.2.1</t>
  </si>
  <si>
    <t>2.2.2</t>
  </si>
  <si>
    <t>2.3.1</t>
  </si>
  <si>
    <t>3.1.2</t>
  </si>
  <si>
    <t>3.1.3</t>
  </si>
  <si>
    <t>3.1.4</t>
  </si>
  <si>
    <t>3.2</t>
  </si>
  <si>
    <t>3.2.1</t>
  </si>
  <si>
    <t>5</t>
  </si>
  <si>
    <t>4</t>
  </si>
  <si>
    <t>5.1.1</t>
  </si>
  <si>
    <t>6</t>
  </si>
  <si>
    <t>6.1</t>
  </si>
  <si>
    <t>6.1.1</t>
  </si>
  <si>
    <t>2.1.17</t>
  </si>
  <si>
    <t xml:space="preserve">                                                                       priedas</t>
  </si>
  <si>
    <t xml:space="preserve">                                                                       2014 m. rugsėjo 25 d. sprendimo Nr. T2-277</t>
  </si>
  <si>
    <t>Kretingos lopšelis - darželis "Pasaka"</t>
  </si>
  <si>
    <t>Darželis - mokykla „Žibutė“</t>
  </si>
  <si>
    <t>Kartenos mokykla - daugiafunkcis centras</t>
  </si>
  <si>
    <t>VĮ Pranciškonų gimnazija (asignavimų valdytojas - Kretingos rajono savivaldybės administracijos direktorius)</t>
  </si>
  <si>
    <t>VĮ Kretingos technologijos ir verslo mokykla (asignavimų valdytojas - Kretingos rajono savivaldybės administracijos direktorius)</t>
  </si>
  <si>
    <t>Salantų lopšelis - darželis "Rasa"</t>
  </si>
  <si>
    <t xml:space="preserve">                                    (padidinimas, sumažinimas)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</si>
</sst>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"/>
      <charset val="186"/>
    </font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1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0" fillId="0" borderId="0" xfId="0" applyAlignment="1">
      <alignment horizontal="right"/>
    </xf>
    <xf numFmtId="0" fontId="6" fillId="0" borderId="0" xfId="0" applyFont="1"/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wrapText="1"/>
    </xf>
    <xf numFmtId="49" fontId="10" fillId="0" borderId="5" xfId="0" applyNumberFormat="1" applyFont="1" applyBorder="1"/>
    <xf numFmtId="49" fontId="1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/>
    </xf>
    <xf numFmtId="0" fontId="5" fillId="0" borderId="0" xfId="0" applyFont="1"/>
    <xf numFmtId="0" fontId="12" fillId="0" borderId="0" xfId="0" applyFont="1"/>
    <xf numFmtId="0" fontId="9" fillId="0" borderId="0" xfId="0" applyFont="1"/>
    <xf numFmtId="0" fontId="9" fillId="0" borderId="4" xfId="0" applyFont="1" applyBorder="1" applyAlignment="1">
      <alignment horizontal="left" vertical="center" wrapText="1"/>
    </xf>
    <xf numFmtId="0" fontId="0" fillId="0" borderId="6" xfId="0" applyBorder="1"/>
    <xf numFmtId="0" fontId="4" fillId="0" borderId="0" xfId="0" applyFont="1" applyAlignment="1">
      <alignment horizontal="right"/>
    </xf>
    <xf numFmtId="0" fontId="12" fillId="0" borderId="4" xfId="0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0" fillId="0" borderId="5" xfId="0" applyBorder="1"/>
    <xf numFmtId="0" fontId="9" fillId="0" borderId="5" xfId="0" applyFont="1" applyBorder="1"/>
    <xf numFmtId="0" fontId="0" fillId="0" borderId="4" xfId="0" applyBorder="1"/>
    <xf numFmtId="0" fontId="7" fillId="0" borderId="6" xfId="0" applyFont="1" applyFill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9" fillId="0" borderId="5" xfId="1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9" fillId="0" borderId="5" xfId="0" applyNumberFormat="1" applyFont="1" applyBorder="1" applyAlignment="1">
      <alignment wrapText="1"/>
    </xf>
    <xf numFmtId="49" fontId="8" fillId="0" borderId="4" xfId="0" applyNumberFormat="1" applyFont="1" applyBorder="1" applyAlignment="1">
      <alignment horizontal="center" vertical="center" wrapText="1"/>
    </xf>
    <xf numFmtId="164" fontId="0" fillId="0" borderId="6" xfId="0" applyNumberFormat="1" applyBorder="1"/>
    <xf numFmtId="2" fontId="5" fillId="0" borderId="4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wrapText="1"/>
    </xf>
    <xf numFmtId="0" fontId="9" fillId="0" borderId="4" xfId="1" applyFont="1" applyBorder="1" applyAlignment="1">
      <alignment wrapText="1"/>
    </xf>
    <xf numFmtId="1" fontId="6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top" wrapText="1"/>
    </xf>
    <xf numFmtId="0" fontId="12" fillId="0" borderId="4" xfId="0" applyFont="1" applyBorder="1" applyAlignment="1">
      <alignment wrapText="1"/>
    </xf>
    <xf numFmtId="49" fontId="8" fillId="0" borderId="4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0" fillId="0" borderId="4" xfId="0" applyNumberFormat="1" applyBorder="1"/>
    <xf numFmtId="1" fontId="5" fillId="0" borderId="5" xfId="0" applyNumberFormat="1" applyFont="1" applyBorder="1" applyAlignment="1">
      <alignment horizontal="center"/>
    </xf>
    <xf numFmtId="1" fontId="0" fillId="0" borderId="5" xfId="0" applyNumberFormat="1" applyBorder="1"/>
    <xf numFmtId="49" fontId="11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abSelected="1" topLeftCell="A61" workbookViewId="0">
      <selection activeCell="I9" sqref="I9"/>
    </sheetView>
  </sheetViews>
  <sheetFormatPr defaultRowHeight="12.75" x14ac:dyDescent="0.2"/>
  <cols>
    <col min="1" max="1" width="6" customWidth="1"/>
    <col min="2" max="2" width="50.28515625" customWidth="1"/>
    <col min="3" max="3" width="9.5703125" customWidth="1"/>
    <col min="4" max="4" width="9.85546875" customWidth="1"/>
    <col min="5" max="5" width="8.85546875" customWidth="1"/>
    <col min="6" max="6" width="8.42578125" customWidth="1"/>
    <col min="8" max="8" width="12.42578125" customWidth="1"/>
  </cols>
  <sheetData>
    <row r="1" spans="1:6" x14ac:dyDescent="0.2">
      <c r="B1" t="s">
        <v>3</v>
      </c>
    </row>
    <row r="2" spans="1:6" x14ac:dyDescent="0.2">
      <c r="B2" s="13" t="s">
        <v>92</v>
      </c>
    </row>
    <row r="3" spans="1:6" x14ac:dyDescent="0.2">
      <c r="B3" t="s">
        <v>91</v>
      </c>
    </row>
    <row r="5" spans="1:6" ht="15.75" x14ac:dyDescent="0.25">
      <c r="B5" s="14" t="s">
        <v>12</v>
      </c>
      <c r="C5" s="14"/>
      <c r="D5" s="15"/>
      <c r="E5" s="15"/>
    </row>
    <row r="6" spans="1:6" ht="15.75" x14ac:dyDescent="0.25">
      <c r="B6" s="14" t="s">
        <v>99</v>
      </c>
      <c r="C6" s="14"/>
      <c r="D6" s="15"/>
      <c r="E6" s="15"/>
    </row>
    <row r="7" spans="1:6" ht="15" x14ac:dyDescent="0.25">
      <c r="B7" s="6"/>
      <c r="C7" s="6"/>
      <c r="D7" s="6"/>
      <c r="E7" s="6"/>
      <c r="F7" s="1"/>
    </row>
    <row r="8" spans="1:6" x14ac:dyDescent="0.2">
      <c r="E8" s="5"/>
      <c r="F8" s="18" t="s">
        <v>26</v>
      </c>
    </row>
    <row r="9" spans="1:6" ht="12.75" customHeight="1" x14ac:dyDescent="0.2">
      <c r="A9" s="52" t="s">
        <v>5</v>
      </c>
      <c r="B9" s="52" t="s">
        <v>8</v>
      </c>
      <c r="C9" s="55" t="s">
        <v>0</v>
      </c>
      <c r="D9" s="2"/>
      <c r="E9" s="3" t="s">
        <v>1</v>
      </c>
      <c r="F9" s="4"/>
    </row>
    <row r="10" spans="1:6" ht="14.25" customHeight="1" x14ac:dyDescent="0.2">
      <c r="A10" s="53"/>
      <c r="B10" s="53"/>
      <c r="C10" s="56"/>
      <c r="D10" s="58" t="s">
        <v>6</v>
      </c>
      <c r="E10" s="59"/>
      <c r="F10" s="55" t="s">
        <v>4</v>
      </c>
    </row>
    <row r="11" spans="1:6" ht="12.75" customHeight="1" x14ac:dyDescent="0.2">
      <c r="A11" s="53"/>
      <c r="B11" s="53"/>
      <c r="C11" s="56"/>
      <c r="D11" s="55" t="s">
        <v>2</v>
      </c>
      <c r="E11" s="55" t="s">
        <v>7</v>
      </c>
      <c r="F11" s="56"/>
    </row>
    <row r="12" spans="1:6" x14ac:dyDescent="0.2">
      <c r="A12" s="53"/>
      <c r="B12" s="53"/>
      <c r="C12" s="56"/>
      <c r="D12" s="56"/>
      <c r="E12" s="56"/>
      <c r="F12" s="56"/>
    </row>
    <row r="13" spans="1:6" ht="10.15" customHeight="1" x14ac:dyDescent="0.2">
      <c r="A13" s="54"/>
      <c r="B13" s="54"/>
      <c r="C13" s="57"/>
      <c r="D13" s="57"/>
      <c r="E13" s="57"/>
      <c r="F13" s="57"/>
    </row>
    <row r="14" spans="1:6" ht="11.25" customHeight="1" x14ac:dyDescent="0.2">
      <c r="A14" s="11">
        <v>1</v>
      </c>
      <c r="B14" s="11">
        <v>2</v>
      </c>
      <c r="C14" s="11">
        <v>3</v>
      </c>
      <c r="D14" s="11">
        <v>4</v>
      </c>
      <c r="E14" s="11">
        <v>5</v>
      </c>
      <c r="F14" s="11">
        <v>6</v>
      </c>
    </row>
    <row r="15" spans="1:6" ht="47.25" x14ac:dyDescent="0.2">
      <c r="A15" s="43" t="s">
        <v>44</v>
      </c>
      <c r="B15" s="19" t="s">
        <v>31</v>
      </c>
      <c r="C15" s="36">
        <f t="shared" ref="C15:C20" si="0">D15+F15</f>
        <v>-20394</v>
      </c>
      <c r="D15" s="36">
        <f t="shared" ref="D15:F16" si="1">D16</f>
        <v>-20394</v>
      </c>
      <c r="E15" s="36">
        <f t="shared" si="1"/>
        <v>0</v>
      </c>
      <c r="F15" s="36">
        <f t="shared" si="1"/>
        <v>0</v>
      </c>
    </row>
    <row r="16" spans="1:6" ht="14.25" x14ac:dyDescent="0.2">
      <c r="A16" s="31" t="s">
        <v>10</v>
      </c>
      <c r="B16" s="8" t="s">
        <v>9</v>
      </c>
      <c r="C16" s="36">
        <f t="shared" si="0"/>
        <v>-20394</v>
      </c>
      <c r="D16" s="36">
        <f t="shared" si="1"/>
        <v>-20394</v>
      </c>
      <c r="E16" s="36">
        <f t="shared" si="1"/>
        <v>0</v>
      </c>
      <c r="F16" s="36">
        <f t="shared" si="1"/>
        <v>0</v>
      </c>
    </row>
    <row r="17" spans="1:6" ht="14.45" customHeight="1" x14ac:dyDescent="0.2">
      <c r="A17" s="10" t="s">
        <v>11</v>
      </c>
      <c r="B17" s="16" t="s">
        <v>15</v>
      </c>
      <c r="C17" s="35">
        <f t="shared" si="0"/>
        <v>-20394</v>
      </c>
      <c r="D17" s="35">
        <v>-20394</v>
      </c>
      <c r="E17" s="35"/>
      <c r="F17" s="35"/>
    </row>
    <row r="18" spans="1:6" ht="15.6" customHeight="1" x14ac:dyDescent="0.2">
      <c r="A18" s="20" t="s">
        <v>45</v>
      </c>
      <c r="B18" s="19" t="s">
        <v>9</v>
      </c>
      <c r="C18" s="36">
        <f t="shared" si="0"/>
        <v>31894</v>
      </c>
      <c r="D18" s="36">
        <f>D19+D37+D40</f>
        <v>20164</v>
      </c>
      <c r="E18" s="36">
        <f>E19+E37+E40</f>
        <v>15570</v>
      </c>
      <c r="F18" s="36">
        <f>F19+F37+F40</f>
        <v>11730</v>
      </c>
    </row>
    <row r="19" spans="1:6" ht="41.45" customHeight="1" x14ac:dyDescent="0.2">
      <c r="A19" s="20" t="s">
        <v>46</v>
      </c>
      <c r="B19" s="7" t="s">
        <v>30</v>
      </c>
      <c r="C19" s="36">
        <f t="shared" si="0"/>
        <v>20394</v>
      </c>
      <c r="D19" s="36">
        <f>D20+D21+D22+D26+D23+D27+D28+D29+D30+D31+D32+D33+D34+D35+D24+D25+D36</f>
        <v>20394</v>
      </c>
      <c r="E19" s="36">
        <f>E20+E21+E22+E26+E23+E27+E28+E29+E30+E31+E32+E33+E34+E35+E24+E25+E36</f>
        <v>15570</v>
      </c>
      <c r="F19" s="36">
        <f>F20+F21+F22+F26+F23+F27+F28+F29+F30+F31+F32+F33+F34+F35+F24+F25</f>
        <v>0</v>
      </c>
    </row>
    <row r="20" spans="1:6" ht="15.75" x14ac:dyDescent="0.2">
      <c r="A20" s="10" t="s">
        <v>47</v>
      </c>
      <c r="B20" s="16" t="s">
        <v>18</v>
      </c>
      <c r="C20" s="35">
        <f t="shared" si="0"/>
        <v>3899</v>
      </c>
      <c r="D20" s="35">
        <v>3899</v>
      </c>
      <c r="E20" s="35">
        <v>2977</v>
      </c>
      <c r="F20" s="36"/>
    </row>
    <row r="21" spans="1:6" ht="15.75" x14ac:dyDescent="0.25">
      <c r="A21" s="10" t="s">
        <v>59</v>
      </c>
      <c r="B21" s="28" t="s">
        <v>21</v>
      </c>
      <c r="C21" s="35">
        <f t="shared" ref="C21:C55" si="2">D21+F21</f>
        <v>1411</v>
      </c>
      <c r="D21" s="35">
        <v>1411</v>
      </c>
      <c r="E21" s="35">
        <v>1077</v>
      </c>
      <c r="F21" s="35"/>
    </row>
    <row r="22" spans="1:6" ht="15.75" x14ac:dyDescent="0.25">
      <c r="A22" s="10" t="s">
        <v>60</v>
      </c>
      <c r="B22" s="28" t="s">
        <v>22</v>
      </c>
      <c r="C22" s="35">
        <f t="shared" si="2"/>
        <v>654</v>
      </c>
      <c r="D22" s="35">
        <v>654</v>
      </c>
      <c r="E22" s="35">
        <v>499</v>
      </c>
      <c r="F22" s="35"/>
    </row>
    <row r="23" spans="1:6" ht="15.75" x14ac:dyDescent="0.25">
      <c r="A23" s="10" t="s">
        <v>61</v>
      </c>
      <c r="B23" s="28" t="s">
        <v>40</v>
      </c>
      <c r="C23" s="35">
        <f>D23+F23</f>
        <v>511</v>
      </c>
      <c r="D23" s="35">
        <v>511</v>
      </c>
      <c r="E23" s="35">
        <v>390</v>
      </c>
      <c r="F23" s="35"/>
    </row>
    <row r="24" spans="1:6" ht="15.75" x14ac:dyDescent="0.25">
      <c r="A24" s="10" t="s">
        <v>62</v>
      </c>
      <c r="B24" s="28" t="s">
        <v>19</v>
      </c>
      <c r="C24" s="35">
        <f t="shared" si="2"/>
        <v>2418</v>
      </c>
      <c r="D24" s="35">
        <v>2418</v>
      </c>
      <c r="E24" s="35">
        <v>1846</v>
      </c>
      <c r="F24" s="35"/>
    </row>
    <row r="25" spans="1:6" ht="15.75" x14ac:dyDescent="0.25">
      <c r="A25" s="10" t="s">
        <v>63</v>
      </c>
      <c r="B25" s="28" t="s">
        <v>20</v>
      </c>
      <c r="C25" s="35">
        <f>D25+F25</f>
        <v>2516</v>
      </c>
      <c r="D25" s="35">
        <v>2516</v>
      </c>
      <c r="E25" s="35">
        <v>1921</v>
      </c>
      <c r="F25" s="35"/>
    </row>
    <row r="26" spans="1:6" ht="15.75" x14ac:dyDescent="0.25">
      <c r="A26" s="10" t="s">
        <v>64</v>
      </c>
      <c r="B26" s="28" t="s">
        <v>95</v>
      </c>
      <c r="C26" s="35">
        <f t="shared" si="2"/>
        <v>55</v>
      </c>
      <c r="D26" s="35">
        <v>55</v>
      </c>
      <c r="E26" s="35">
        <v>42</v>
      </c>
      <c r="F26" s="35"/>
    </row>
    <row r="27" spans="1:6" ht="15.75" x14ac:dyDescent="0.25">
      <c r="A27" s="10" t="s">
        <v>65</v>
      </c>
      <c r="B27" s="29" t="s">
        <v>24</v>
      </c>
      <c r="C27" s="35">
        <f t="shared" si="2"/>
        <v>787</v>
      </c>
      <c r="D27" s="35">
        <v>787</v>
      </c>
      <c r="E27" s="35">
        <v>601</v>
      </c>
      <c r="F27" s="35"/>
    </row>
    <row r="28" spans="1:6" ht="15.75" x14ac:dyDescent="0.25">
      <c r="A28" s="10" t="s">
        <v>66</v>
      </c>
      <c r="B28" s="39" t="s">
        <v>38</v>
      </c>
      <c r="C28" s="35">
        <f>D28+F28</f>
        <v>800</v>
      </c>
      <c r="D28" s="35">
        <v>800</v>
      </c>
      <c r="E28" s="35">
        <v>611</v>
      </c>
      <c r="F28" s="35"/>
    </row>
    <row r="29" spans="1:6" ht="15.75" x14ac:dyDescent="0.25">
      <c r="A29" s="10" t="s">
        <v>67</v>
      </c>
      <c r="B29" s="39" t="s">
        <v>39</v>
      </c>
      <c r="C29" s="35">
        <f>D29+F29</f>
        <v>634</v>
      </c>
      <c r="D29" s="35">
        <v>634</v>
      </c>
      <c r="E29" s="35">
        <v>484</v>
      </c>
      <c r="F29" s="35"/>
    </row>
    <row r="30" spans="1:6" ht="15.75" x14ac:dyDescent="0.25">
      <c r="A30" s="10" t="s">
        <v>68</v>
      </c>
      <c r="B30" s="39" t="s">
        <v>41</v>
      </c>
      <c r="C30" s="35">
        <f>D30+F30</f>
        <v>346</v>
      </c>
      <c r="D30" s="35">
        <v>346</v>
      </c>
      <c r="E30" s="35">
        <v>264</v>
      </c>
      <c r="F30" s="35"/>
    </row>
    <row r="31" spans="1:6" ht="15.75" x14ac:dyDescent="0.25">
      <c r="A31" s="10" t="s">
        <v>69</v>
      </c>
      <c r="B31" s="28" t="s">
        <v>94</v>
      </c>
      <c r="C31" s="35">
        <f t="shared" si="2"/>
        <v>1167</v>
      </c>
      <c r="D31" s="35">
        <v>1167</v>
      </c>
      <c r="E31" s="35">
        <v>891</v>
      </c>
      <c r="F31" s="35"/>
    </row>
    <row r="32" spans="1:6" ht="15.75" x14ac:dyDescent="0.2">
      <c r="A32" s="10" t="s">
        <v>70</v>
      </c>
      <c r="B32" s="16" t="s">
        <v>93</v>
      </c>
      <c r="C32" s="35">
        <f t="shared" si="2"/>
        <v>850</v>
      </c>
      <c r="D32" s="35">
        <v>850</v>
      </c>
      <c r="E32" s="35">
        <v>649</v>
      </c>
      <c r="F32" s="35"/>
    </row>
    <row r="33" spans="1:6" ht="15.75" x14ac:dyDescent="0.25">
      <c r="A33" s="10" t="s">
        <v>71</v>
      </c>
      <c r="B33" s="28" t="s">
        <v>23</v>
      </c>
      <c r="C33" s="35">
        <f t="shared" si="2"/>
        <v>1225</v>
      </c>
      <c r="D33" s="35">
        <v>1225</v>
      </c>
      <c r="E33" s="35">
        <v>935</v>
      </c>
      <c r="F33" s="35"/>
    </row>
    <row r="34" spans="1:6" ht="15.75" x14ac:dyDescent="0.25">
      <c r="A34" s="10" t="s">
        <v>72</v>
      </c>
      <c r="B34" s="28" t="s">
        <v>42</v>
      </c>
      <c r="C34" s="35">
        <f t="shared" si="2"/>
        <v>346</v>
      </c>
      <c r="D34" s="35">
        <v>346</v>
      </c>
      <c r="E34" s="35">
        <v>264</v>
      </c>
      <c r="F34" s="35"/>
    </row>
    <row r="35" spans="1:6" ht="47.25" x14ac:dyDescent="0.25">
      <c r="A35" s="10" t="s">
        <v>73</v>
      </c>
      <c r="B35" s="30" t="s">
        <v>96</v>
      </c>
      <c r="C35" s="35">
        <f t="shared" si="2"/>
        <v>2674</v>
      </c>
      <c r="D35" s="35">
        <v>2674</v>
      </c>
      <c r="E35" s="35">
        <v>2042</v>
      </c>
      <c r="F35" s="35"/>
    </row>
    <row r="36" spans="1:6" ht="47.25" x14ac:dyDescent="0.25">
      <c r="A36" s="10" t="s">
        <v>90</v>
      </c>
      <c r="B36" s="39" t="s">
        <v>97</v>
      </c>
      <c r="C36" s="35">
        <f t="shared" si="2"/>
        <v>101</v>
      </c>
      <c r="D36" s="35">
        <v>101</v>
      </c>
      <c r="E36" s="35">
        <v>77</v>
      </c>
      <c r="F36" s="35"/>
    </row>
    <row r="37" spans="1:6" ht="15.75" x14ac:dyDescent="0.2">
      <c r="A37" s="20" t="s">
        <v>74</v>
      </c>
      <c r="B37" s="7" t="s">
        <v>37</v>
      </c>
      <c r="C37" s="36">
        <f t="shared" si="2"/>
        <v>11500</v>
      </c>
      <c r="D37" s="36">
        <f>D38+D39</f>
        <v>1400</v>
      </c>
      <c r="E37" s="36">
        <f>E38+E39</f>
        <v>0</v>
      </c>
      <c r="F37" s="36">
        <f>F38+F39</f>
        <v>10100</v>
      </c>
    </row>
    <row r="38" spans="1:6" ht="15.75" x14ac:dyDescent="0.25">
      <c r="A38" s="10" t="s">
        <v>76</v>
      </c>
      <c r="B38" s="40" t="s">
        <v>18</v>
      </c>
      <c r="C38" s="35">
        <f t="shared" si="2"/>
        <v>11500</v>
      </c>
      <c r="D38" s="35">
        <v>11400</v>
      </c>
      <c r="E38" s="35"/>
      <c r="F38" s="35">
        <v>100</v>
      </c>
    </row>
    <row r="39" spans="1:6" ht="14.45" customHeight="1" x14ac:dyDescent="0.2">
      <c r="A39" s="10" t="s">
        <v>77</v>
      </c>
      <c r="B39" s="16" t="s">
        <v>93</v>
      </c>
      <c r="C39" s="35">
        <f t="shared" si="2"/>
        <v>0</v>
      </c>
      <c r="D39" s="35">
        <v>-10000</v>
      </c>
      <c r="E39" s="35"/>
      <c r="F39" s="35">
        <v>10000</v>
      </c>
    </row>
    <row r="40" spans="1:6" ht="28.5" x14ac:dyDescent="0.2">
      <c r="A40" s="20" t="s">
        <v>75</v>
      </c>
      <c r="B40" s="7" t="s">
        <v>43</v>
      </c>
      <c r="C40" s="36">
        <f t="shared" si="2"/>
        <v>0</v>
      </c>
      <c r="D40" s="36">
        <f>D41</f>
        <v>-1630</v>
      </c>
      <c r="E40" s="36">
        <f>E41</f>
        <v>0</v>
      </c>
      <c r="F40" s="36">
        <f>F41</f>
        <v>1630</v>
      </c>
    </row>
    <row r="41" spans="1:6" ht="15.75" x14ac:dyDescent="0.25">
      <c r="A41" s="10" t="s">
        <v>78</v>
      </c>
      <c r="B41" s="39" t="s">
        <v>98</v>
      </c>
      <c r="C41" s="35">
        <f>D41+F41</f>
        <v>0</v>
      </c>
      <c r="D41" s="35">
        <v>-1630</v>
      </c>
      <c r="E41" s="35">
        <f>E46</f>
        <v>0</v>
      </c>
      <c r="F41" s="35">
        <v>1630</v>
      </c>
    </row>
    <row r="42" spans="1:6" ht="31.5" x14ac:dyDescent="0.25">
      <c r="A42" s="20" t="s">
        <v>48</v>
      </c>
      <c r="B42" s="44" t="s">
        <v>32</v>
      </c>
      <c r="C42" s="36">
        <f t="shared" si="2"/>
        <v>-1413224.9800000002</v>
      </c>
      <c r="D42" s="36">
        <f>D43+D48</f>
        <v>-1411491.1600000001</v>
      </c>
      <c r="E42" s="36">
        <f>E43+E48</f>
        <v>-953967.89</v>
      </c>
      <c r="F42" s="36">
        <f>F43+F48</f>
        <v>-1733.82</v>
      </c>
    </row>
    <row r="43" spans="1:6" ht="14.25" x14ac:dyDescent="0.2">
      <c r="A43" s="31" t="s">
        <v>49</v>
      </c>
      <c r="B43" s="7" t="s">
        <v>9</v>
      </c>
      <c r="C43" s="36">
        <f t="shared" si="2"/>
        <v>-1394655.3800000001</v>
      </c>
      <c r="D43" s="36">
        <f>D44+D45+D46+D47</f>
        <v>-1392921.56</v>
      </c>
      <c r="E43" s="36">
        <f>E44+E45+E46+E47</f>
        <v>-942659.41</v>
      </c>
      <c r="F43" s="36">
        <f>F44+F45+F46+F47</f>
        <v>-1733.82</v>
      </c>
    </row>
    <row r="44" spans="1:6" ht="18.600000000000001" customHeight="1" x14ac:dyDescent="0.2">
      <c r="A44" s="34" t="s">
        <v>50</v>
      </c>
      <c r="B44" s="16" t="s">
        <v>13</v>
      </c>
      <c r="C44" s="35">
        <f t="shared" si="2"/>
        <v>-242458</v>
      </c>
      <c r="D44" s="35">
        <v>-242458</v>
      </c>
      <c r="E44" s="35">
        <v>-80864</v>
      </c>
      <c r="F44" s="35"/>
    </row>
    <row r="45" spans="1:6" ht="18.600000000000001" customHeight="1" x14ac:dyDescent="0.2">
      <c r="A45" s="34" t="s">
        <v>79</v>
      </c>
      <c r="B45" s="16" t="s">
        <v>15</v>
      </c>
      <c r="C45" s="35">
        <f t="shared" si="2"/>
        <v>-1130795.82</v>
      </c>
      <c r="D45" s="35">
        <v>-1129062</v>
      </c>
      <c r="E45" s="35">
        <v>-853184</v>
      </c>
      <c r="F45" s="35">
        <v>-1733.82</v>
      </c>
    </row>
    <row r="46" spans="1:6" ht="33.6" customHeight="1" x14ac:dyDescent="0.2">
      <c r="A46" s="51" t="s">
        <v>80</v>
      </c>
      <c r="B46" s="16" t="s">
        <v>34</v>
      </c>
      <c r="C46" s="35">
        <f t="shared" si="2"/>
        <v>-2400</v>
      </c>
      <c r="D46" s="35">
        <v>-2400</v>
      </c>
      <c r="E46" s="35"/>
      <c r="F46" s="35"/>
    </row>
    <row r="47" spans="1:6" ht="15.75" x14ac:dyDescent="0.2">
      <c r="A47" s="34" t="s">
        <v>81</v>
      </c>
      <c r="B47" s="16" t="s">
        <v>16</v>
      </c>
      <c r="C47" s="35">
        <f t="shared" si="2"/>
        <v>-19001.560000000001</v>
      </c>
      <c r="D47" s="35">
        <v>-19001.560000000001</v>
      </c>
      <c r="E47" s="35">
        <v>-8611.41</v>
      </c>
      <c r="F47" s="33"/>
    </row>
    <row r="48" spans="1:6" ht="14.25" x14ac:dyDescent="0.2">
      <c r="A48" s="45" t="s">
        <v>82</v>
      </c>
      <c r="B48" s="7" t="s">
        <v>35</v>
      </c>
      <c r="C48" s="36">
        <f t="shared" si="2"/>
        <v>-18569.599999999999</v>
      </c>
      <c r="D48" s="36">
        <f>D49</f>
        <v>-18569.599999999999</v>
      </c>
      <c r="E48" s="36">
        <f>E49</f>
        <v>-11308.48</v>
      </c>
      <c r="F48" s="42">
        <f>F49</f>
        <v>0</v>
      </c>
    </row>
    <row r="49" spans="1:6" ht="15.75" x14ac:dyDescent="0.2">
      <c r="A49" s="37" t="s">
        <v>83</v>
      </c>
      <c r="B49" s="16" t="s">
        <v>36</v>
      </c>
      <c r="C49" s="35">
        <f t="shared" si="2"/>
        <v>-18569.599999999999</v>
      </c>
      <c r="D49" s="35">
        <v>-18569.599999999999</v>
      </c>
      <c r="E49" s="35">
        <v>-11308.48</v>
      </c>
      <c r="F49" s="33"/>
    </row>
    <row r="50" spans="1:6" ht="31.5" x14ac:dyDescent="0.25">
      <c r="A50" s="20" t="s">
        <v>85</v>
      </c>
      <c r="B50" s="44" t="s">
        <v>33</v>
      </c>
      <c r="C50" s="36">
        <f t="shared" si="2"/>
        <v>1413224.9800000002</v>
      </c>
      <c r="D50" s="36">
        <f>D51+D56</f>
        <v>1411491.1600000001</v>
      </c>
      <c r="E50" s="36">
        <f>E51+E56</f>
        <v>953967.89</v>
      </c>
      <c r="F50" s="36">
        <f>F51+F56</f>
        <v>1733.82</v>
      </c>
    </row>
    <row r="51" spans="1:6" ht="14.25" x14ac:dyDescent="0.2">
      <c r="A51" s="31" t="s">
        <v>51</v>
      </c>
      <c r="B51" s="7" t="s">
        <v>9</v>
      </c>
      <c r="C51" s="36">
        <f t="shared" si="2"/>
        <v>1394655.3800000001</v>
      </c>
      <c r="D51" s="36">
        <f>D52+D53+D54+D55</f>
        <v>1392921.56</v>
      </c>
      <c r="E51" s="36">
        <f>E52+E53+E54+E55</f>
        <v>942659.41</v>
      </c>
      <c r="F51" s="36">
        <f>F52+F53+F54+F55</f>
        <v>1733.82</v>
      </c>
    </row>
    <row r="52" spans="1:6" ht="17.45" customHeight="1" x14ac:dyDescent="0.2">
      <c r="A52" s="10" t="s">
        <v>52</v>
      </c>
      <c r="B52" s="16" t="s">
        <v>13</v>
      </c>
      <c r="C52" s="35">
        <f t="shared" si="2"/>
        <v>242458</v>
      </c>
      <c r="D52" s="35">
        <v>242458</v>
      </c>
      <c r="E52" s="35">
        <v>80864</v>
      </c>
      <c r="F52" s="35"/>
    </row>
    <row r="53" spans="1:6" ht="14.45" customHeight="1" x14ac:dyDescent="0.2">
      <c r="A53" s="10" t="s">
        <v>53</v>
      </c>
      <c r="B53" s="16" t="s">
        <v>15</v>
      </c>
      <c r="C53" s="35">
        <f t="shared" si="2"/>
        <v>1130795.82</v>
      </c>
      <c r="D53" s="35">
        <v>1129062</v>
      </c>
      <c r="E53" s="35">
        <v>853184</v>
      </c>
      <c r="F53" s="35">
        <v>1733.82</v>
      </c>
    </row>
    <row r="54" spans="1:6" ht="31.15" customHeight="1" x14ac:dyDescent="0.2">
      <c r="A54" s="10" t="s">
        <v>54</v>
      </c>
      <c r="B54" s="16" t="s">
        <v>34</v>
      </c>
      <c r="C54" s="35">
        <f t="shared" si="2"/>
        <v>2400</v>
      </c>
      <c r="D54" s="35">
        <v>2400</v>
      </c>
      <c r="E54" s="35"/>
      <c r="F54" s="35"/>
    </row>
    <row r="55" spans="1:6" ht="15.75" x14ac:dyDescent="0.2">
      <c r="A55" s="10" t="s">
        <v>55</v>
      </c>
      <c r="B55" s="16" t="s">
        <v>16</v>
      </c>
      <c r="C55" s="35">
        <f t="shared" si="2"/>
        <v>19001.560000000001</v>
      </c>
      <c r="D55" s="35">
        <v>19001.560000000001</v>
      </c>
      <c r="E55" s="35">
        <v>8611.41</v>
      </c>
      <c r="F55" s="33"/>
    </row>
    <row r="56" spans="1:6" ht="14.45" customHeight="1" x14ac:dyDescent="0.2">
      <c r="A56" s="45" t="s">
        <v>56</v>
      </c>
      <c r="B56" s="7" t="s">
        <v>35</v>
      </c>
      <c r="C56" s="36">
        <f>D56+F56</f>
        <v>18569.599999999999</v>
      </c>
      <c r="D56" s="36">
        <f>D57</f>
        <v>18569.599999999999</v>
      </c>
      <c r="E56" s="36">
        <f>E57</f>
        <v>11308.48</v>
      </c>
      <c r="F56" s="36">
        <f>F57</f>
        <v>0</v>
      </c>
    </row>
    <row r="57" spans="1:6" ht="15.75" x14ac:dyDescent="0.2">
      <c r="A57" s="37" t="s">
        <v>57</v>
      </c>
      <c r="B57" s="16" t="s">
        <v>36</v>
      </c>
      <c r="C57" s="35">
        <f>D57+F57</f>
        <v>18569.599999999999</v>
      </c>
      <c r="D57" s="35">
        <v>18569.599999999999</v>
      </c>
      <c r="E57" s="35">
        <v>11308.48</v>
      </c>
      <c r="F57" s="33"/>
    </row>
    <row r="58" spans="1:6" ht="15.75" x14ac:dyDescent="0.25">
      <c r="A58" s="46" t="s">
        <v>84</v>
      </c>
      <c r="B58" s="19" t="s">
        <v>29</v>
      </c>
      <c r="C58" s="41">
        <f t="shared" ref="C58:C63" si="3">D58+F58</f>
        <v>24000</v>
      </c>
      <c r="D58" s="41">
        <f t="shared" ref="D58:F59" si="4">D59</f>
        <v>24000</v>
      </c>
      <c r="E58" s="41">
        <f t="shared" si="4"/>
        <v>0</v>
      </c>
      <c r="F58" s="41">
        <f t="shared" si="4"/>
        <v>0</v>
      </c>
    </row>
    <row r="59" spans="1:6" ht="14.25" x14ac:dyDescent="0.2">
      <c r="A59" s="45" t="s">
        <v>58</v>
      </c>
      <c r="B59" s="7" t="s">
        <v>14</v>
      </c>
      <c r="C59" s="36">
        <f t="shared" si="3"/>
        <v>24000</v>
      </c>
      <c r="D59" s="36">
        <f t="shared" si="4"/>
        <v>24000</v>
      </c>
      <c r="E59" s="36">
        <f t="shared" si="4"/>
        <v>0</v>
      </c>
      <c r="F59" s="36">
        <f t="shared" si="4"/>
        <v>0</v>
      </c>
    </row>
    <row r="60" spans="1:6" ht="15.75" x14ac:dyDescent="0.2">
      <c r="A60" s="37" t="s">
        <v>86</v>
      </c>
      <c r="B60" s="16" t="s">
        <v>16</v>
      </c>
      <c r="C60" s="35">
        <f t="shared" si="3"/>
        <v>24000</v>
      </c>
      <c r="D60" s="35">
        <v>24000</v>
      </c>
      <c r="E60" s="35"/>
      <c r="F60" s="35"/>
    </row>
    <row r="61" spans="1:6" ht="15.75" x14ac:dyDescent="0.25">
      <c r="A61" s="46" t="s">
        <v>87</v>
      </c>
      <c r="B61" s="19" t="s">
        <v>27</v>
      </c>
      <c r="C61" s="41">
        <f t="shared" si="3"/>
        <v>0</v>
      </c>
      <c r="D61" s="41">
        <f t="shared" ref="D61:F62" si="5">D62</f>
        <v>6000</v>
      </c>
      <c r="E61" s="41">
        <f t="shared" si="5"/>
        <v>0</v>
      </c>
      <c r="F61" s="41">
        <f t="shared" si="5"/>
        <v>-6000</v>
      </c>
    </row>
    <row r="62" spans="1:6" ht="14.25" x14ac:dyDescent="0.2">
      <c r="A62" s="45" t="s">
        <v>88</v>
      </c>
      <c r="B62" s="7" t="s">
        <v>28</v>
      </c>
      <c r="C62" s="36">
        <f t="shared" si="3"/>
        <v>0</v>
      </c>
      <c r="D62" s="36">
        <f t="shared" si="5"/>
        <v>6000</v>
      </c>
      <c r="E62" s="36">
        <f t="shared" si="5"/>
        <v>0</v>
      </c>
      <c r="F62" s="36">
        <f t="shared" si="5"/>
        <v>-6000</v>
      </c>
    </row>
    <row r="63" spans="1:6" ht="15.75" x14ac:dyDescent="0.2">
      <c r="A63" s="37" t="s">
        <v>89</v>
      </c>
      <c r="B63" s="16" t="s">
        <v>16</v>
      </c>
      <c r="C63" s="35">
        <f t="shared" si="3"/>
        <v>0</v>
      </c>
      <c r="D63" s="35">
        <v>6000</v>
      </c>
      <c r="E63" s="35"/>
      <c r="F63" s="35">
        <v>-6000</v>
      </c>
    </row>
    <row r="64" spans="1:6" ht="14.25" x14ac:dyDescent="0.2">
      <c r="A64" s="9"/>
      <c r="B64" s="12" t="s">
        <v>0</v>
      </c>
      <c r="C64" s="38">
        <f>D64+F64</f>
        <v>35500</v>
      </c>
      <c r="D64" s="38">
        <f>D15+D18+D42+D50+D58+D61</f>
        <v>29770</v>
      </c>
      <c r="E64" s="38">
        <f>E15+E18+E42+E50+E58+E61</f>
        <v>15570</v>
      </c>
      <c r="F64" s="38">
        <f>F15+F18+F42+F50+F58+F61</f>
        <v>5730</v>
      </c>
    </row>
    <row r="65" spans="1:6" ht="15" x14ac:dyDescent="0.2">
      <c r="A65" s="17"/>
      <c r="B65" s="24" t="s">
        <v>17</v>
      </c>
      <c r="C65" s="25"/>
      <c r="D65" s="32"/>
      <c r="E65" s="32"/>
      <c r="F65" s="32"/>
    </row>
    <row r="66" spans="1:6" ht="15.75" x14ac:dyDescent="0.2">
      <c r="A66" s="23"/>
      <c r="B66" s="16" t="s">
        <v>16</v>
      </c>
      <c r="C66" s="47">
        <f>D66+F66</f>
        <v>35500</v>
      </c>
      <c r="D66" s="48">
        <f>D37+D59+D61</f>
        <v>31400</v>
      </c>
      <c r="E66" s="48">
        <f>E37+E59+E61</f>
        <v>0</v>
      </c>
      <c r="F66" s="48">
        <f>F37+F59+F61</f>
        <v>4100</v>
      </c>
    </row>
    <row r="67" spans="1:6" ht="15.75" x14ac:dyDescent="0.25">
      <c r="A67" s="21"/>
      <c r="B67" s="22" t="s">
        <v>25</v>
      </c>
      <c r="C67" s="49">
        <f>D67+F67</f>
        <v>0</v>
      </c>
      <c r="D67" s="50">
        <f>D17+D19+D41+D45+D46+D53+D54</f>
        <v>-1630</v>
      </c>
      <c r="E67" s="50">
        <f>E17+E19+E41+E45+E46+E53+E54</f>
        <v>15570</v>
      </c>
      <c r="F67" s="50">
        <f>F17+F19+F41+F45+F46+F53+F54</f>
        <v>1630</v>
      </c>
    </row>
    <row r="68" spans="1:6" x14ac:dyDescent="0.2">
      <c r="B68" s="27"/>
      <c r="C68" s="27"/>
      <c r="D68" s="27"/>
      <c r="E68" s="27"/>
    </row>
    <row r="69" spans="1:6" x14ac:dyDescent="0.2">
      <c r="B69" s="26"/>
      <c r="C69" s="26"/>
      <c r="D69" s="26"/>
      <c r="E69" s="26"/>
    </row>
    <row r="83" spans="9:9" ht="15" customHeight="1" x14ac:dyDescent="0.2"/>
    <row r="84" spans="9:9" ht="30.6" customHeight="1" x14ac:dyDescent="0.2"/>
    <row r="85" spans="9:9" ht="25.15" customHeight="1" x14ac:dyDescent="0.2"/>
    <row r="86" spans="9:9" ht="13.15" customHeight="1" x14ac:dyDescent="0.2"/>
    <row r="87" spans="9:9" ht="13.5" customHeight="1" x14ac:dyDescent="0.2"/>
    <row r="88" spans="9:9" ht="25.9" customHeight="1" x14ac:dyDescent="0.2"/>
    <row r="89" spans="9:9" ht="13.5" customHeight="1" x14ac:dyDescent="0.2"/>
    <row r="90" spans="9:9" ht="13.5" customHeight="1" x14ac:dyDescent="0.2"/>
    <row r="91" spans="9:9" ht="16.149999999999999" customHeight="1" x14ac:dyDescent="0.2"/>
    <row r="92" spans="9:9" ht="30" customHeight="1" x14ac:dyDescent="0.2"/>
    <row r="93" spans="9:9" ht="15" customHeight="1" x14ac:dyDescent="0.2"/>
    <row r="94" spans="9:9" ht="15.6" customHeight="1" x14ac:dyDescent="0.2">
      <c r="I94" s="13"/>
    </row>
    <row r="97" ht="14.45" customHeight="1" x14ac:dyDescent="0.2"/>
  </sheetData>
  <mergeCells count="7">
    <mergeCell ref="A9:A13"/>
    <mergeCell ref="B9:B13"/>
    <mergeCell ref="C9:C13"/>
    <mergeCell ref="D10:E10"/>
    <mergeCell ref="F10:F13"/>
    <mergeCell ref="D11:D13"/>
    <mergeCell ref="E11:E13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</vt:lpstr>
      <vt:lpstr>Lapas1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2014-09-26T06:41:56Z</cp:lastPrinted>
  <dcterms:created xsi:type="dcterms:W3CDTF">2006-11-21T07:32:28Z</dcterms:created>
  <dcterms:modified xsi:type="dcterms:W3CDTF">2014-09-26T06:42:24Z</dcterms:modified>
</cp:coreProperties>
</file>