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/>
  </bookViews>
  <sheets>
    <sheet name=" 3 priedas, bendra" sheetId="1" r:id="rId1"/>
    <sheet name="Lapas1" sheetId="2" r:id="rId2"/>
  </sheets>
  <definedNames>
    <definedName name="_xlnm.Print_Area" localSheetId="0">' 3 priedas, bendra'!$A$1:$C$140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5" i="1" l="1"/>
  <c r="C131" i="1"/>
  <c r="C69" i="1"/>
  <c r="C53" i="1"/>
  <c r="C137" i="1" l="1"/>
  <c r="C66" i="1"/>
  <c r="C81" i="1" l="1"/>
  <c r="C133" i="1" l="1"/>
  <c r="C109" i="1"/>
  <c r="C85" i="1" l="1"/>
  <c r="C116" i="1"/>
  <c r="C42" i="1" l="1"/>
  <c r="C29" i="1" l="1"/>
  <c r="C125" i="1" l="1"/>
  <c r="C28" i="1"/>
  <c r="C136" i="1"/>
  <c r="C104" i="1" l="1"/>
  <c r="C101" i="1"/>
  <c r="C76" i="1"/>
  <c r="C61" i="1"/>
  <c r="C47" i="1"/>
  <c r="C17" i="1"/>
  <c r="C126" i="1" l="1"/>
  <c r="C127" i="1"/>
  <c r="C130" i="1"/>
  <c r="C128" i="1" l="1"/>
  <c r="C132" i="1"/>
  <c r="C134" i="1"/>
  <c r="C129" i="1" l="1"/>
  <c r="C138" i="1"/>
  <c r="C91" i="1"/>
  <c r="C97" i="1"/>
  <c r="C94" i="1" l="1"/>
  <c r="C90" i="1" s="1"/>
  <c r="C16" i="1"/>
  <c r="C14" i="1"/>
  <c r="C96" i="1" l="1"/>
  <c r="C100" i="1"/>
  <c r="C123" i="1" l="1"/>
</calcChain>
</file>

<file path=xl/sharedStrings.xml><?xml version="1.0" encoding="utf-8"?>
<sst xmlns="http://schemas.openxmlformats.org/spreadsheetml/2006/main" count="249" uniqueCount="206">
  <si>
    <t>Iš viso</t>
  </si>
  <si>
    <t>Tarybos veiklos išlaidos</t>
  </si>
  <si>
    <t>Administracijos veiklos išlaidos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</si>
  <si>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</si>
  <si>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</si>
  <si>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</si>
  <si>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</si>
  <si>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</si>
  <si>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</si>
  <si>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</si>
  <si>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</si>
  <si>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>Savivaldybės administracijos direktorius</t>
  </si>
  <si>
    <t>Reprezentacinės išlaidos</t>
  </si>
  <si>
    <t>Imbarės seniūnija</t>
  </si>
  <si>
    <t>Kartenos seniūnija</t>
  </si>
  <si>
    <t>Kretingos seniūnija</t>
  </si>
  <si>
    <t>Kūlupėnų seniūnija</t>
  </si>
  <si>
    <t>Salantų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</si>
  <si>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</si>
  <si>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</si>
  <si>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</si>
  <si>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</si>
  <si>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</si>
  <si>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</si>
  <si>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</si>
  <si>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 xml:space="preserve">Speciali tikslinė dotacija Marijos Tiškevičiūtės mokyklos klasių mokiniams, turintiems specialiųjų ugdymosi poreikių 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</si>
  <si>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</si>
  <si>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</si>
  <si>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</si>
  <si>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</si>
  <si>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</si>
  <si>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</si>
  <si>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</si>
  <si>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</si>
  <si>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</si>
  <si>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</si>
  <si>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</si>
  <si>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</si>
  <si>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</si>
  <si>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2.2.</t>
  </si>
  <si>
    <t>2.2.1.</t>
  </si>
  <si>
    <t>2.2.2.</t>
  </si>
  <si>
    <t>2.3.</t>
  </si>
  <si>
    <t>2.4.</t>
  </si>
  <si>
    <t>2.4.1.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</si>
  <si>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</si>
  <si>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</si>
  <si>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</si>
  <si>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</si>
  <si>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</si>
  <si>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</si>
  <si>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</si>
  <si>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</si>
  <si>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</si>
  <si>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</si>
  <si>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</si>
  <si>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</si>
  <si>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</si>
  <si>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</si>
  <si>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</si>
  <si>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3.1.</t>
  </si>
  <si>
    <t>3.1.1.</t>
  </si>
  <si>
    <t>3.2.</t>
  </si>
  <si>
    <t>4.1.</t>
  </si>
  <si>
    <t>4.1.1.</t>
  </si>
  <si>
    <t>5.1.</t>
  </si>
  <si>
    <t>2.4.5.</t>
  </si>
  <si>
    <t>Seniūnijų  veiklos išlaidos, iš jų:</t>
  </si>
  <si>
    <t>Vydmantų seniūnija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</si>
  <si>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</si>
  <si>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</si>
  <si>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</si>
  <si>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</si>
  <si>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</si>
  <si>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</si>
  <si>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</si>
  <si>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</si>
  <si>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</si>
  <si>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2.2.4.</t>
  </si>
  <si>
    <t>3.2.1.</t>
  </si>
  <si>
    <t>5.1.1.</t>
  </si>
  <si>
    <t>5.1.2.</t>
  </si>
  <si>
    <t xml:space="preserve">Įstaigų pajamos, skirtos veiklos išlaidoms </t>
  </si>
  <si>
    <t>2.5.2.</t>
  </si>
  <si>
    <t>2.5.3.</t>
  </si>
  <si>
    <t>2.5.4.</t>
  </si>
  <si>
    <t>Žemės realizavimo pajamos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</si>
  <si>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</si>
  <si>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</si>
  <si>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</si>
  <si>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</si>
  <si>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</si>
  <si>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</si>
  <si>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</si>
  <si>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</si>
  <si>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</si>
  <si>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</si>
  <si>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</si>
  <si>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</si>
  <si>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</si>
  <si>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</si>
  <si>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</si>
  <si>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t>9.1.</t>
  </si>
  <si>
    <t>9.2.</t>
  </si>
  <si>
    <t>9.4.</t>
  </si>
  <si>
    <t>9.5.</t>
  </si>
  <si>
    <t>9.6.</t>
  </si>
  <si>
    <t>9.7.</t>
  </si>
  <si>
    <t>9.8.</t>
  </si>
  <si>
    <t>9.9.</t>
  </si>
  <si>
    <t>9.11.</t>
  </si>
  <si>
    <t>9.12.</t>
  </si>
  <si>
    <t>10.</t>
  </si>
  <si>
    <t>Valstybės biudžeto dotacijos nuosavų lėšų daliai ir kitos valstybės biudžeto  lėšos</t>
  </si>
  <si>
    <t>Savivaldybės kontrolės ir audito tarnybos veiklos išlaidos</t>
  </si>
  <si>
    <t xml:space="preserve">Valstybės biudžeto dotacija nuosavų lėšų daliai ir kitos valstybės biudžeto lėšos
</t>
  </si>
  <si>
    <t>9.3.</t>
  </si>
  <si>
    <t>9.10.</t>
  </si>
  <si>
    <t>2.2.3.</t>
  </si>
  <si>
    <t>2.4.2.</t>
  </si>
  <si>
    <t>2.8.4.</t>
  </si>
  <si>
    <t>2.1.10</t>
  </si>
  <si>
    <t>Įstaigos pajamos, skirtos veiklos išlaidoms</t>
  </si>
  <si>
    <t>Metų pradžios savivaldybės biudžeto apyvartinės lėšos ( įstaigos pajamos, skirtos veiklos išlaidoms)</t>
  </si>
  <si>
    <t xml:space="preserve">Metų pradžios savivaldybės biudžeto apyvartinės lėšos </t>
  </si>
  <si>
    <t>2.5.6.</t>
  </si>
  <si>
    <t>2.6.3.</t>
  </si>
  <si>
    <t>2.9.3.</t>
  </si>
  <si>
    <t>Metų pradžios apyvartinės lėšos (savivaldybės visuomenės sveikatos rėmimo  programa)</t>
  </si>
  <si>
    <t>Metų pradžios apyvartinės lėšos (žemės pardavimo pajamos)</t>
  </si>
  <si>
    <t>3.1.2.</t>
  </si>
  <si>
    <t>6.3.</t>
  </si>
  <si>
    <t xml:space="preserve">Valstybės biudžeto lėšos </t>
  </si>
  <si>
    <t xml:space="preserve">Metų pradžios apyvartinės lėšos  (įstaigų pajamos, skirtos veiklos išlaidoms) </t>
  </si>
  <si>
    <t>7.4.</t>
  </si>
  <si>
    <t>6.4.</t>
  </si>
  <si>
    <t>Įstaigų pajamos, skirtos veiklos išlaidoms</t>
  </si>
  <si>
    <t>Iš viso savarankiškoms funkcijoms vykdyti</t>
  </si>
  <si>
    <t>Spec. dotacija valstybinėms (perduotoms savivaldybėms) funkcijoms atlikti</t>
  </si>
  <si>
    <t>Iš viso (nuo 9.1. iki 9.12. )</t>
  </si>
  <si>
    <t>Kretingos m. seniūnija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</si>
  <si>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</si>
  <si>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>Eil. Nr.</t>
  </si>
  <si>
    <t>iš viso</t>
  </si>
  <si>
    <t>2.3.3</t>
  </si>
  <si>
    <t>2.9.4</t>
  </si>
  <si>
    <t>Metų pradžios apyvartinės lėšos (paskolų ir dotacijų grąžinimas)</t>
  </si>
  <si>
    <t>Mokinių visuomenės sveikatos priežiūrai iš savivaldybės biudžeto pajamų</t>
  </si>
  <si>
    <t>Kelių priežiūros ir plėtros programos finansavimo lėšos</t>
  </si>
  <si>
    <t>7.5.</t>
  </si>
  <si>
    <t>2.3.4</t>
  </si>
  <si>
    <t>2.8.3</t>
  </si>
  <si>
    <t>Savivaldybės kontrolės ir audito tarnyba (asignavimų valdytojas – įstaigos vadovas )</t>
  </si>
  <si>
    <t>Asignavimų valdytojai – įstaigų vadovai</t>
  </si>
  <si>
    <t>iš jos: savivaldybės visuomenės sveikatos rėmimo programa</t>
  </si>
  <si>
    <t>iš jų: Viešajai įstaigai ,,Minijos futbolo akademija“</t>
  </si>
  <si>
    <t>Kretingos rajono savivaldybės priešgaisrinė tarnyba (asignavimų valdytojas – įstaigos vadovas)</t>
  </si>
  <si>
    <t xml:space="preserve">Ekonomikos ir biudžeto skyrius (asignavimų valdytojas – savivaldybės administracijos direktorius) </t>
  </si>
  <si>
    <t>Kretingos rajono savivaldybės visuomenės sveikatos biuras (asignavimų valdytojas – įstaigos vadovas)</t>
  </si>
  <si>
    <t>2024 metų Kretingos rajono savivaldybės biudžeto asignavimai</t>
  </si>
  <si>
    <t>Tūkst. Eur</t>
  </si>
  <si>
    <t>Mero rezervas</t>
  </si>
  <si>
    <t>Europos Sąjungos finansinės paramos lėšos, įskaitant kompensuojamas Europos Sąjungos finansinės paramos lėšas</t>
  </si>
  <si>
    <t>Skolintos lėšos kelių rekonstravimo ir remonto projektų finansavimui</t>
  </si>
  <si>
    <t>Projekto finansavimas iš kompensuojamų Europos Sąjungos lėšų</t>
  </si>
  <si>
    <t>8.6</t>
  </si>
  <si>
    <t>Skolintos lėšos  projektams finansuoti</t>
  </si>
  <si>
    <t xml:space="preserve">Metų pradžios savaldybės biudžeto apyvartinės lėšos </t>
  </si>
  <si>
    <t>2.11.</t>
  </si>
  <si>
    <t>2.11.1.</t>
  </si>
  <si>
    <t>2.11.2.</t>
  </si>
  <si>
    <t>2.11.3.</t>
  </si>
  <si>
    <t>2.11.4</t>
  </si>
  <si>
    <t>Savivaldybės savarankiškoms funkcijoms finansuoti (palūkanoms mokėti ir dotacijoms grąžinti)</t>
  </si>
  <si>
    <t>7.6.</t>
  </si>
  <si>
    <t>Speciali tikslinė dotacija Marijos Tiškevičiūtės mokyklos klasių mokiniams, turintiems specialiųjų ugdymosi poreikių (asignavimų valdytojas – Marijos Tiškevičiūtės mokykla)</t>
  </si>
  <si>
    <t>Bendroji programa (01)</t>
  </si>
  <si>
    <t>Seniūnijų programa (02)</t>
  </si>
  <si>
    <t>Žemės ūkio programa ( 03)</t>
  </si>
  <si>
    <t>Strateginio planavimo ir investicijų programa ( 04)</t>
  </si>
  <si>
    <t>Vietinio ūkio ir turto valdymo programa ( 05)</t>
  </si>
  <si>
    <t>Sveikatos apsaugos programa (06)</t>
  </si>
  <si>
    <t>Kultūros programa (07)</t>
  </si>
  <si>
    <t>Švietimo programa (08)</t>
  </si>
  <si>
    <t>Socialinės paramos programa (09)</t>
  </si>
  <si>
    <t>Kūno kultūros ir sporto programa (10)</t>
  </si>
  <si>
    <t>Architektūros ir teritorijų planavimo programa (11)</t>
  </si>
  <si>
    <t>Kultūros programa (07) – asignavimų valdytojai (kultūros įstaigų vadovai)</t>
  </si>
  <si>
    <t>Socialinės paramos programa (09) – asignavimų valdytojai (socialinių paslaugų įstaigų vadovai)</t>
  </si>
  <si>
    <t xml:space="preserve">                                                            3 priedas</t>
  </si>
  <si>
    <t xml:space="preserve">                                                            Kretingos rajono savivaldybės tarybos</t>
  </si>
  <si>
    <t xml:space="preserve">                                                            2024 m. vasario 8 d. sprendimu Nr. T2-31</t>
  </si>
  <si>
    <t xml:space="preserve">                                                            (Kretingos rajono savivaldybės tarybos</t>
  </si>
  <si>
    <t>Metų pradžios apyvartinės lėšos (įstaigų pajamos, skirtos veiklos išlaidoms, kitoms reikmėms)</t>
  </si>
  <si>
    <t>2.10.2.</t>
  </si>
  <si>
    <t>Metų pradžios apyvartinės lėšos (Kretingos krepšinio klubui)</t>
  </si>
  <si>
    <t>2.7.2.</t>
  </si>
  <si>
    <t>2.8.5.</t>
  </si>
  <si>
    <t xml:space="preserve">                                                                        PATVIRTINTA</t>
  </si>
  <si>
    <t>2.5.7.</t>
  </si>
  <si>
    <t>2.8.6.</t>
  </si>
  <si>
    <t>Švietimo programa (08) – asignavimų valdytojai (švietimo įstaigų vadovai)</t>
  </si>
  <si>
    <t xml:space="preserve">                                                            2024 m. rugpjūčio        d. sprendimo Nr. T2-      redakcija)</t>
  </si>
  <si>
    <t>Įstaigos pajamos savivaldybės ir socialinio būsto (patalpų) remontui ir plėtrai</t>
  </si>
  <si>
    <t xml:space="preserve">Viešoji įstaiga Pranciškonų gimnazija – speciali tikslinė dotacija ugdymo reikmėms finansuoti </t>
  </si>
  <si>
    <t xml:space="preserve">Klaipėdos Ernesto Galvanausko profesinio mokymo centras – speciali tikslinė dotacija ugdymo reikmėms finansuoti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</si>
</sst>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0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 tint="0.249977111117893"/>
      <name val="Times New Roman"/>
      <family val="1"/>
      <charset val="186"/>
    </font>
    <font>
      <sz val="9"/>
      <color theme="1" tint="0.14999847407452621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  <font>
      <sz val="10"/>
      <color theme="1" tint="0.14999847407452621"/>
      <name val="Times New Roman"/>
      <family val="1"/>
      <charset val="186"/>
    </font>
    <font>
      <b/>
      <sz val="11"/>
      <color theme="1" tint="0.1499984740745262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10" fillId="0" borderId="0" xfId="0" applyFont="1"/>
    <xf numFmtId="164" fontId="12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49" fontId="8" fillId="0" borderId="2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0" fontId="5" fillId="2" borderId="2" xfId="0" applyFont="1" applyFill="1" applyBorder="1" applyAlignment="1">
      <alignment vertical="top" wrapText="1"/>
    </xf>
    <xf numFmtId="0" fontId="13" fillId="0" borderId="0" xfId="0" applyFont="1"/>
    <xf numFmtId="49" fontId="14" fillId="0" borderId="2" xfId="0" applyNumberFormat="1" applyFont="1" applyBorder="1" applyAlignment="1">
      <alignment horizontal="center" vertical="top"/>
    </xf>
    <xf numFmtId="49" fontId="15" fillId="0" borderId="2" xfId="0" applyNumberFormat="1" applyFont="1" applyBorder="1" applyAlignment="1">
      <alignment horizontal="center" vertical="top"/>
    </xf>
    <xf numFmtId="0" fontId="16" fillId="0" borderId="2" xfId="0" applyFont="1" applyBorder="1" applyAlignment="1">
      <alignment vertical="top" wrapText="1"/>
    </xf>
    <xf numFmtId="49" fontId="15" fillId="2" borderId="2" xfId="0" applyNumberFormat="1" applyFont="1" applyFill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/>
    </xf>
    <xf numFmtId="165" fontId="6" fillId="0" borderId="2" xfId="0" applyNumberFormat="1" applyFont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/>
    </xf>
    <xf numFmtId="165" fontId="8" fillId="2" borderId="2" xfId="0" applyNumberFormat="1" applyFont="1" applyFill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 shrinkToFit="1"/>
    </xf>
    <xf numFmtId="0" fontId="8" fillId="3" borderId="2" xfId="0" applyFont="1" applyFill="1" applyBorder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center" vertical="top"/>
    </xf>
    <xf numFmtId="49" fontId="7" fillId="3" borderId="2" xfId="0" applyNumberFormat="1" applyFont="1" applyFill="1" applyBorder="1" applyAlignment="1">
      <alignment horizontal="center" vertical="top" wrapText="1"/>
    </xf>
    <xf numFmtId="49" fontId="15" fillId="0" borderId="2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center" vertical="top"/>
    </xf>
    <xf numFmtId="165" fontId="6" fillId="3" borderId="2" xfId="0" applyNumberFormat="1" applyFont="1" applyFill="1" applyBorder="1" applyAlignment="1">
      <alignment horizontal="center" vertical="top"/>
    </xf>
    <xf numFmtId="165" fontId="6" fillId="3" borderId="2" xfId="0" applyNumberFormat="1" applyFont="1" applyFill="1" applyBorder="1" applyAlignment="1">
      <alignment horizontal="center" vertical="top" wrapText="1"/>
    </xf>
    <xf numFmtId="165" fontId="19" fillId="3" borderId="2" xfId="0" applyNumberFormat="1" applyFont="1" applyFill="1" applyBorder="1" applyAlignment="1">
      <alignment horizontal="center" vertical="top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wrapText="1"/>
    </xf>
    <xf numFmtId="165" fontId="8" fillId="3" borderId="2" xfId="0" applyNumberFormat="1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center" wrapText="1"/>
    </xf>
    <xf numFmtId="165" fontId="19" fillId="3" borderId="2" xfId="0" applyNumberFormat="1" applyFont="1" applyFill="1" applyBorder="1" applyAlignment="1">
      <alignment horizontal="center" wrapText="1"/>
    </xf>
    <xf numFmtId="165" fontId="8" fillId="0" borderId="2" xfId="0" applyNumberFormat="1" applyFont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2" fillId="0" borderId="0" xfId="0" applyNumberFormat="1" applyFont="1" applyBorder="1"/>
    <xf numFmtId="0" fontId="0" fillId="0" borderId="0" xfId="0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4"/>
  <sheetViews>
    <sheetView tabSelected="1" topLeftCell="A127" zoomScale="130" zoomScaleNormal="130" workbookViewId="0">
      <selection activeCell="B95" sqref="B95"/>
    </sheetView>
  </sheetViews>
  <sheetFormatPr defaultRowHeight="12.75" x14ac:dyDescent="0.2"/>
  <cols>
    <col min="1" max="1" width="6.7109375" customWidth="1"/>
    <col min="2" max="2" width="64.7109375" customWidth="1"/>
    <col min="3" max="3" width="16.7109375" customWidth="1"/>
    <col min="4" max="4" width="10.5703125" bestFit="1" customWidth="1"/>
  </cols>
  <sheetData>
    <row r="1" spans="1:3" x14ac:dyDescent="0.2">
      <c r="A1" t="s">
        <v>198</v>
      </c>
    </row>
    <row r="2" spans="1:3" ht="15" x14ac:dyDescent="0.25">
      <c r="B2" s="63" t="s">
        <v>190</v>
      </c>
      <c r="C2" s="64"/>
    </row>
    <row r="3" spans="1:3" ht="12.75" customHeight="1" x14ac:dyDescent="0.25">
      <c r="A3" s="3"/>
      <c r="B3" s="63" t="s">
        <v>191</v>
      </c>
      <c r="C3" s="64"/>
    </row>
    <row r="4" spans="1:3" ht="12.75" customHeight="1" x14ac:dyDescent="0.25">
      <c r="A4" s="3"/>
      <c r="B4" s="63" t="s">
        <v>189</v>
      </c>
      <c r="C4" s="64"/>
    </row>
    <row r="5" spans="1:3" ht="15" x14ac:dyDescent="0.25">
      <c r="A5" s="3"/>
      <c r="B5" s="63" t="s">
        <v>192</v>
      </c>
      <c r="C5" s="64"/>
    </row>
    <row r="6" spans="1:3" ht="15" x14ac:dyDescent="0.25">
      <c r="A6" s="3"/>
      <c r="B6" s="63" t="s">
        <v>202</v>
      </c>
      <c r="C6" s="64"/>
    </row>
    <row r="7" spans="1:3" ht="15.75" x14ac:dyDescent="0.25">
      <c r="A7" s="3"/>
      <c r="B7" s="3"/>
      <c r="C7" s="35"/>
    </row>
    <row r="8" spans="1:3" ht="18.75" x14ac:dyDescent="0.3">
      <c r="A8" s="3"/>
      <c r="B8" s="75" t="s">
        <v>159</v>
      </c>
      <c r="C8" s="75"/>
    </row>
    <row r="9" spans="1:3" ht="18.75" x14ac:dyDescent="0.3">
      <c r="A9" s="3"/>
      <c r="B9" s="75" t="s">
        <v>6</v>
      </c>
      <c r="C9" s="75"/>
    </row>
    <row r="10" spans="1:3" x14ac:dyDescent="0.2">
      <c r="A10" s="3"/>
      <c r="B10" s="4"/>
      <c r="C10" s="4"/>
    </row>
    <row r="11" spans="1:3" ht="13.5" customHeight="1" x14ac:dyDescent="0.2">
      <c r="A11" s="3"/>
      <c r="B11" s="3"/>
      <c r="C11" s="74" t="s">
        <v>160</v>
      </c>
    </row>
    <row r="12" spans="1:3" ht="45" customHeight="1" x14ac:dyDescent="0.2">
      <c r="A12" s="70" t="s">
        <v>142</v>
      </c>
      <c r="B12" s="71" t="s">
        <v>153</v>
      </c>
      <c r="C12" s="71" t="s">
        <v>143</v>
      </c>
    </row>
    <row r="13" spans="1:3" ht="14.25" customHeight="1" x14ac:dyDescent="0.2">
      <c r="A13" s="44">
        <v>1</v>
      </c>
      <c r="B13" s="44">
        <v>2</v>
      </c>
      <c r="C13" s="44">
        <v>3</v>
      </c>
    </row>
    <row r="14" spans="1:3" ht="28.5" x14ac:dyDescent="0.2">
      <c r="A14" s="12" t="s">
        <v>26</v>
      </c>
      <c r="B14" s="14" t="s">
        <v>152</v>
      </c>
      <c r="C14" s="61">
        <f>C15</f>
        <v>104.29</v>
      </c>
    </row>
    <row r="15" spans="1:3" ht="15" x14ac:dyDescent="0.2">
      <c r="A15" s="13" t="s">
        <v>27</v>
      </c>
      <c r="B15" s="15" t="s">
        <v>114</v>
      </c>
      <c r="C15" s="58">
        <v>104.29</v>
      </c>
    </row>
    <row r="16" spans="1:3" ht="14.25" x14ac:dyDescent="0.2">
      <c r="A16" s="16" t="s">
        <v>28</v>
      </c>
      <c r="B16" s="17" t="s">
        <v>11</v>
      </c>
      <c r="C16" s="46">
        <f>C17+C28+C42+C47+C53+C61+C66+C69+C76+C81+C85</f>
        <v>41480.902999999998</v>
      </c>
    </row>
    <row r="17" spans="1:3" ht="14.25" x14ac:dyDescent="0.2">
      <c r="A17" s="18" t="s">
        <v>29</v>
      </c>
      <c r="B17" s="19" t="s">
        <v>176</v>
      </c>
      <c r="C17" s="46">
        <f>C18+C19+C20+C21+C22+C23+C24+C25+C26+C27</f>
        <v>4999.954999999999</v>
      </c>
    </row>
    <row r="18" spans="1:3" ht="15" x14ac:dyDescent="0.2">
      <c r="A18" s="7" t="s">
        <v>30</v>
      </c>
      <c r="B18" s="20" t="s">
        <v>1</v>
      </c>
      <c r="C18" s="58">
        <v>327.52800000000002</v>
      </c>
    </row>
    <row r="19" spans="1:3" ht="15" x14ac:dyDescent="0.2">
      <c r="A19" s="7" t="s">
        <v>31</v>
      </c>
      <c r="B19" s="20" t="s">
        <v>9</v>
      </c>
      <c r="C19" s="58">
        <v>207.108</v>
      </c>
    </row>
    <row r="20" spans="1:3" ht="15" x14ac:dyDescent="0.2">
      <c r="A20" s="7" t="s">
        <v>32</v>
      </c>
      <c r="B20" s="20" t="s">
        <v>2</v>
      </c>
      <c r="C20" s="58">
        <v>3465.4780000000001</v>
      </c>
    </row>
    <row r="21" spans="1:3" ht="15" x14ac:dyDescent="0.2">
      <c r="A21" s="7" t="s">
        <v>33</v>
      </c>
      <c r="B21" s="21" t="s">
        <v>12</v>
      </c>
      <c r="C21" s="58">
        <v>20</v>
      </c>
    </row>
    <row r="22" spans="1:3" ht="15" x14ac:dyDescent="0.2">
      <c r="A22" s="7" t="s">
        <v>34</v>
      </c>
      <c r="B22" s="21" t="s">
        <v>10</v>
      </c>
      <c r="C22" s="58">
        <v>24</v>
      </c>
    </row>
    <row r="23" spans="1:3" ht="15" x14ac:dyDescent="0.2">
      <c r="A23" s="7" t="s">
        <v>35</v>
      </c>
      <c r="B23" s="20" t="s">
        <v>161</v>
      </c>
      <c r="C23" s="58">
        <v>102</v>
      </c>
    </row>
    <row r="24" spans="1:3" ht="15" x14ac:dyDescent="0.2">
      <c r="A24" s="7" t="s">
        <v>36</v>
      </c>
      <c r="B24" s="20" t="s">
        <v>3</v>
      </c>
      <c r="C24" s="58">
        <v>566.9</v>
      </c>
    </row>
    <row r="25" spans="1:3" ht="15" x14ac:dyDescent="0.2">
      <c r="A25" s="7" t="s">
        <v>37</v>
      </c>
      <c r="B25" s="21" t="s">
        <v>5</v>
      </c>
      <c r="C25" s="59">
        <v>223.14099999999999</v>
      </c>
    </row>
    <row r="26" spans="1:3" ht="15" x14ac:dyDescent="0.2">
      <c r="A26" s="7" t="s">
        <v>38</v>
      </c>
      <c r="B26" s="21" t="s">
        <v>122</v>
      </c>
      <c r="C26" s="59">
        <v>17.100000000000001</v>
      </c>
    </row>
    <row r="27" spans="1:3" ht="30" x14ac:dyDescent="0.25">
      <c r="A27" s="7" t="s">
        <v>121</v>
      </c>
      <c r="B27" s="21" t="s">
        <v>123</v>
      </c>
      <c r="C27" s="65">
        <v>46.7</v>
      </c>
    </row>
    <row r="28" spans="1:3" ht="14.25" x14ac:dyDescent="0.2">
      <c r="A28" s="18" t="s">
        <v>39</v>
      </c>
      <c r="B28" s="22" t="s">
        <v>177</v>
      </c>
      <c r="C28" s="46">
        <f>C29+C39+C40+C41</f>
        <v>4466.2569999999996</v>
      </c>
    </row>
    <row r="29" spans="1:3" ht="15" x14ac:dyDescent="0.2">
      <c r="A29" s="7" t="s">
        <v>40</v>
      </c>
      <c r="B29" s="21" t="s">
        <v>67</v>
      </c>
      <c r="C29" s="59">
        <f>C30+C31+C32+C33+C34+C35+C36+C37+C38</f>
        <v>2906.81</v>
      </c>
    </row>
    <row r="30" spans="1:3" ht="15" x14ac:dyDescent="0.2">
      <c r="A30" s="7"/>
      <c r="B30" s="23" t="s">
        <v>72</v>
      </c>
      <c r="C30" s="59">
        <v>265.53399999999999</v>
      </c>
    </row>
    <row r="31" spans="1:3" ht="15" x14ac:dyDescent="0.2">
      <c r="A31" s="7"/>
      <c r="B31" s="21" t="s">
        <v>13</v>
      </c>
      <c r="C31" s="59">
        <v>144.28800000000001</v>
      </c>
    </row>
    <row r="32" spans="1:3" ht="15" x14ac:dyDescent="0.2">
      <c r="A32" s="7"/>
      <c r="B32" s="21" t="s">
        <v>14</v>
      </c>
      <c r="C32" s="59">
        <v>138.828</v>
      </c>
    </row>
    <row r="33" spans="1:4" ht="15" x14ac:dyDescent="0.2">
      <c r="A33" s="7"/>
      <c r="B33" s="21" t="s">
        <v>15</v>
      </c>
      <c r="C33" s="59">
        <v>196.03</v>
      </c>
    </row>
    <row r="34" spans="1:4" ht="15" x14ac:dyDescent="0.2">
      <c r="A34" s="7"/>
      <c r="B34" s="21" t="s">
        <v>16</v>
      </c>
      <c r="C34" s="59">
        <v>139.32400000000001</v>
      </c>
    </row>
    <row r="35" spans="1:4" ht="15" x14ac:dyDescent="0.2">
      <c r="A35" s="7"/>
      <c r="B35" s="21" t="s">
        <v>73</v>
      </c>
      <c r="C35" s="59">
        <v>181.65799999999999</v>
      </c>
    </row>
    <row r="36" spans="1:4" ht="15" x14ac:dyDescent="0.2">
      <c r="A36" s="7"/>
      <c r="B36" s="21" t="s">
        <v>17</v>
      </c>
      <c r="C36" s="59">
        <v>253.934</v>
      </c>
    </row>
    <row r="37" spans="1:4" ht="15" x14ac:dyDescent="0.2">
      <c r="A37" s="7"/>
      <c r="B37" s="21" t="s">
        <v>140</v>
      </c>
      <c r="C37" s="59">
        <v>1452.0740000000001</v>
      </c>
    </row>
    <row r="38" spans="1:4" ht="15" x14ac:dyDescent="0.2">
      <c r="A38" s="7"/>
      <c r="B38" s="21" t="s">
        <v>68</v>
      </c>
      <c r="C38" s="59">
        <v>135.13999999999999</v>
      </c>
    </row>
    <row r="39" spans="1:4" ht="15" x14ac:dyDescent="0.2">
      <c r="A39" s="7" t="s">
        <v>41</v>
      </c>
      <c r="B39" s="21" t="s">
        <v>3</v>
      </c>
      <c r="C39" s="59">
        <v>978</v>
      </c>
    </row>
    <row r="40" spans="1:4" ht="30" x14ac:dyDescent="0.2">
      <c r="A40" s="39" t="s">
        <v>118</v>
      </c>
      <c r="B40" s="40" t="s">
        <v>203</v>
      </c>
      <c r="C40" s="59">
        <v>93</v>
      </c>
      <c r="D40" s="37"/>
    </row>
    <row r="41" spans="1:4" ht="15" x14ac:dyDescent="0.2">
      <c r="A41" s="41" t="s">
        <v>78</v>
      </c>
      <c r="B41" s="21" t="s">
        <v>124</v>
      </c>
      <c r="C41" s="59">
        <v>488.447</v>
      </c>
      <c r="D41" s="10"/>
    </row>
    <row r="42" spans="1:4" ht="14.25" x14ac:dyDescent="0.2">
      <c r="A42" s="18" t="s">
        <v>42</v>
      </c>
      <c r="B42" s="19" t="s">
        <v>178</v>
      </c>
      <c r="C42" s="48">
        <f>C44+C43+C45+C46</f>
        <v>1419.7920000000001</v>
      </c>
    </row>
    <row r="43" spans="1:4" ht="15" x14ac:dyDescent="0.2">
      <c r="A43" s="7" t="s">
        <v>18</v>
      </c>
      <c r="B43" s="21" t="s">
        <v>3</v>
      </c>
      <c r="C43" s="58">
        <v>162.09200000000001</v>
      </c>
    </row>
    <row r="44" spans="1:4" ht="15" x14ac:dyDescent="0.2">
      <c r="A44" s="7" t="s">
        <v>23</v>
      </c>
      <c r="B44" s="20" t="s">
        <v>5</v>
      </c>
      <c r="C44" s="58">
        <v>422.7</v>
      </c>
    </row>
    <row r="45" spans="1:4" ht="30" x14ac:dyDescent="0.25">
      <c r="A45" s="7" t="s">
        <v>144</v>
      </c>
      <c r="B45" s="23" t="s">
        <v>162</v>
      </c>
      <c r="C45" s="66">
        <v>725.2</v>
      </c>
    </row>
    <row r="46" spans="1:4" ht="30" customHeight="1" x14ac:dyDescent="0.25">
      <c r="A46" s="7" t="s">
        <v>150</v>
      </c>
      <c r="B46" s="23" t="s">
        <v>115</v>
      </c>
      <c r="C46" s="66">
        <v>109.8</v>
      </c>
    </row>
    <row r="47" spans="1:4" ht="14.25" x14ac:dyDescent="0.2">
      <c r="A47" s="25" t="s">
        <v>43</v>
      </c>
      <c r="B47" s="36" t="s">
        <v>179</v>
      </c>
      <c r="C47" s="49">
        <f>C48+C49+C50+C51+C52</f>
        <v>6519.7139999999999</v>
      </c>
    </row>
    <row r="48" spans="1:4" ht="15" x14ac:dyDescent="0.2">
      <c r="A48" s="24" t="s">
        <v>44</v>
      </c>
      <c r="B48" s="40" t="s">
        <v>3</v>
      </c>
      <c r="C48" s="59">
        <v>3569.0340000000001</v>
      </c>
    </row>
    <row r="49" spans="1:3" ht="15" x14ac:dyDescent="0.2">
      <c r="A49" s="24" t="s">
        <v>119</v>
      </c>
      <c r="B49" s="21" t="s">
        <v>166</v>
      </c>
      <c r="C49" s="59">
        <v>1166</v>
      </c>
    </row>
    <row r="50" spans="1:3" ht="33.75" customHeight="1" x14ac:dyDescent="0.25">
      <c r="A50" s="39" t="s">
        <v>24</v>
      </c>
      <c r="B50" s="23" t="s">
        <v>115</v>
      </c>
      <c r="C50" s="65">
        <v>924.53099999999995</v>
      </c>
    </row>
    <row r="51" spans="1:3" ht="29.25" customHeight="1" x14ac:dyDescent="0.25">
      <c r="A51" s="39" t="s">
        <v>77</v>
      </c>
      <c r="B51" s="23" t="s">
        <v>162</v>
      </c>
      <c r="C51" s="65">
        <v>356.149</v>
      </c>
    </row>
    <row r="52" spans="1:3" ht="15" x14ac:dyDescent="0.2">
      <c r="A52" s="38" t="s">
        <v>66</v>
      </c>
      <c r="B52" s="21" t="s">
        <v>124</v>
      </c>
      <c r="C52" s="59">
        <v>504</v>
      </c>
    </row>
    <row r="53" spans="1:3" ht="14.25" x14ac:dyDescent="0.2">
      <c r="A53" s="25" t="s">
        <v>45</v>
      </c>
      <c r="B53" s="26" t="s">
        <v>180</v>
      </c>
      <c r="C53" s="51">
        <f>C54+C55+C56+C57+C58+C59+C60</f>
        <v>10216.354000000001</v>
      </c>
    </row>
    <row r="54" spans="1:3" ht="15" x14ac:dyDescent="0.2">
      <c r="A54" s="24" t="s">
        <v>46</v>
      </c>
      <c r="B54" s="40" t="s">
        <v>3</v>
      </c>
      <c r="C54" s="59">
        <v>4727.6000000000004</v>
      </c>
    </row>
    <row r="55" spans="1:3" ht="30" x14ac:dyDescent="0.25">
      <c r="A55" s="24" t="s">
        <v>83</v>
      </c>
      <c r="B55" s="21" t="s">
        <v>71</v>
      </c>
      <c r="C55" s="65">
        <v>125</v>
      </c>
    </row>
    <row r="56" spans="1:3" ht="15" x14ac:dyDescent="0.25">
      <c r="A56" s="24" t="s">
        <v>84</v>
      </c>
      <c r="B56" s="23" t="s">
        <v>8</v>
      </c>
      <c r="C56" s="65">
        <v>209</v>
      </c>
    </row>
    <row r="57" spans="1:3" ht="15" x14ac:dyDescent="0.25">
      <c r="A57" s="7" t="s">
        <v>85</v>
      </c>
      <c r="B57" s="21" t="s">
        <v>163</v>
      </c>
      <c r="C57" s="65">
        <v>1214</v>
      </c>
    </row>
    <row r="58" spans="1:3" ht="15" x14ac:dyDescent="0.25">
      <c r="A58" s="24" t="s">
        <v>76</v>
      </c>
      <c r="B58" s="21" t="s">
        <v>148</v>
      </c>
      <c r="C58" s="65">
        <v>2633.6</v>
      </c>
    </row>
    <row r="59" spans="1:3" ht="15" x14ac:dyDescent="0.2">
      <c r="A59" s="24" t="s">
        <v>125</v>
      </c>
      <c r="B59" s="21" t="s">
        <v>167</v>
      </c>
      <c r="C59" s="59">
        <v>1244.2339999999999</v>
      </c>
    </row>
    <row r="60" spans="1:3" ht="30" x14ac:dyDescent="0.25">
      <c r="A60" s="24" t="s">
        <v>199</v>
      </c>
      <c r="B60" s="23" t="s">
        <v>162</v>
      </c>
      <c r="C60" s="65">
        <v>62.92</v>
      </c>
    </row>
    <row r="61" spans="1:3" ht="14.25" x14ac:dyDescent="0.2">
      <c r="A61" s="18" t="s">
        <v>47</v>
      </c>
      <c r="B61" s="22" t="s">
        <v>181</v>
      </c>
      <c r="C61" s="48">
        <f>C62+C64+C65</f>
        <v>278.11799999999999</v>
      </c>
    </row>
    <row r="62" spans="1:3" ht="15" x14ac:dyDescent="0.2">
      <c r="A62" s="7" t="s">
        <v>48</v>
      </c>
      <c r="B62" s="23" t="s">
        <v>8</v>
      </c>
      <c r="C62" s="59">
        <v>44</v>
      </c>
    </row>
    <row r="63" spans="1:3" ht="15" x14ac:dyDescent="0.2">
      <c r="A63" s="27"/>
      <c r="B63" s="23" t="s">
        <v>154</v>
      </c>
      <c r="C63" s="59">
        <v>44</v>
      </c>
    </row>
    <row r="64" spans="1:3" ht="15" x14ac:dyDescent="0.2">
      <c r="A64" s="7" t="s">
        <v>49</v>
      </c>
      <c r="B64" s="40" t="s">
        <v>3</v>
      </c>
      <c r="C64" s="58">
        <v>217.43</v>
      </c>
    </row>
    <row r="65" spans="1:3" ht="30" x14ac:dyDescent="0.25">
      <c r="A65" s="7" t="s">
        <v>126</v>
      </c>
      <c r="B65" s="21" t="s">
        <v>128</v>
      </c>
      <c r="C65" s="66">
        <v>16.687999999999999</v>
      </c>
    </row>
    <row r="66" spans="1:3" ht="14.25" x14ac:dyDescent="0.2">
      <c r="A66" s="18" t="s">
        <v>50</v>
      </c>
      <c r="B66" s="22" t="s">
        <v>182</v>
      </c>
      <c r="C66" s="48">
        <f>C67+C68</f>
        <v>407.27</v>
      </c>
    </row>
    <row r="67" spans="1:3" ht="15" x14ac:dyDescent="0.2">
      <c r="A67" s="7" t="s">
        <v>51</v>
      </c>
      <c r="B67" s="21" t="s">
        <v>3</v>
      </c>
      <c r="C67" s="59">
        <v>386.27</v>
      </c>
    </row>
    <row r="68" spans="1:3" ht="15" x14ac:dyDescent="0.2">
      <c r="A68" s="7" t="s">
        <v>196</v>
      </c>
      <c r="B68" s="21" t="s">
        <v>167</v>
      </c>
      <c r="C68" s="59">
        <v>21</v>
      </c>
    </row>
    <row r="69" spans="1:3" ht="14.25" x14ac:dyDescent="0.2">
      <c r="A69" s="28" t="s">
        <v>52</v>
      </c>
      <c r="B69" s="19" t="s">
        <v>183</v>
      </c>
      <c r="C69" s="48">
        <f>C70+C71+C72+C73+C74+C75</f>
        <v>5866.0940000000001</v>
      </c>
    </row>
    <row r="70" spans="1:3" ht="15" x14ac:dyDescent="0.2">
      <c r="A70" s="7" t="s">
        <v>53</v>
      </c>
      <c r="B70" s="21" t="s">
        <v>3</v>
      </c>
      <c r="C70" s="59">
        <v>1192.7</v>
      </c>
    </row>
    <row r="71" spans="1:3" ht="30" x14ac:dyDescent="0.25">
      <c r="A71" s="9" t="s">
        <v>54</v>
      </c>
      <c r="B71" s="21" t="s">
        <v>204</v>
      </c>
      <c r="C71" s="66">
        <v>2773.0210000000002</v>
      </c>
    </row>
    <row r="72" spans="1:3" ht="30.75" customHeight="1" x14ac:dyDescent="0.25">
      <c r="A72" s="55" t="s">
        <v>151</v>
      </c>
      <c r="B72" s="53" t="s">
        <v>115</v>
      </c>
      <c r="C72" s="66">
        <v>365.77</v>
      </c>
    </row>
    <row r="73" spans="1:3" ht="15" x14ac:dyDescent="0.2">
      <c r="A73" s="39" t="s">
        <v>120</v>
      </c>
      <c r="B73" s="23" t="s">
        <v>70</v>
      </c>
      <c r="C73" s="59">
        <v>1344.508</v>
      </c>
    </row>
    <row r="74" spans="1:3" ht="15" x14ac:dyDescent="0.2">
      <c r="A74" s="39" t="s">
        <v>197</v>
      </c>
      <c r="B74" s="21" t="s">
        <v>124</v>
      </c>
      <c r="C74" s="59">
        <v>190</v>
      </c>
    </row>
    <row r="75" spans="1:3" ht="30" x14ac:dyDescent="0.25">
      <c r="A75" s="39" t="s">
        <v>200</v>
      </c>
      <c r="B75" s="21" t="s">
        <v>205</v>
      </c>
      <c r="C75" s="65">
        <v>9.5000000000000001E-2</v>
      </c>
    </row>
    <row r="76" spans="1:3" ht="14.25" x14ac:dyDescent="0.2">
      <c r="A76" s="18" t="s">
        <v>55</v>
      </c>
      <c r="B76" s="19" t="s">
        <v>184</v>
      </c>
      <c r="C76" s="48">
        <f>C77+C78+C79+C80</f>
        <v>6464.2330000000002</v>
      </c>
    </row>
    <row r="77" spans="1:3" ht="15" x14ac:dyDescent="0.2">
      <c r="A77" s="7" t="s">
        <v>56</v>
      </c>
      <c r="B77" s="20" t="s">
        <v>3</v>
      </c>
      <c r="C77" s="58">
        <v>3374.3</v>
      </c>
    </row>
    <row r="78" spans="1:3" ht="15" x14ac:dyDescent="0.2">
      <c r="A78" s="7" t="s">
        <v>57</v>
      </c>
      <c r="B78" s="20" t="s">
        <v>5</v>
      </c>
      <c r="C78" s="58">
        <v>2255.6999999999998</v>
      </c>
    </row>
    <row r="79" spans="1:3" ht="15" x14ac:dyDescent="0.2">
      <c r="A79" s="7" t="s">
        <v>127</v>
      </c>
      <c r="B79" s="21" t="s">
        <v>88</v>
      </c>
      <c r="C79" s="58">
        <v>392.2</v>
      </c>
    </row>
    <row r="80" spans="1:3" ht="34.5" customHeight="1" x14ac:dyDescent="0.25">
      <c r="A80" s="54" t="s">
        <v>145</v>
      </c>
      <c r="B80" s="53" t="s">
        <v>115</v>
      </c>
      <c r="C80" s="67">
        <v>442.03300000000002</v>
      </c>
    </row>
    <row r="81" spans="1:3" ht="14.25" x14ac:dyDescent="0.2">
      <c r="A81" s="28" t="s">
        <v>58</v>
      </c>
      <c r="B81" s="29" t="s">
        <v>185</v>
      </c>
      <c r="C81" s="48">
        <f>C82+C84</f>
        <v>568</v>
      </c>
    </row>
    <row r="82" spans="1:3" ht="15" x14ac:dyDescent="0.2">
      <c r="A82" s="9" t="s">
        <v>59</v>
      </c>
      <c r="B82" s="20" t="s">
        <v>3</v>
      </c>
      <c r="C82" s="59">
        <v>553</v>
      </c>
    </row>
    <row r="83" spans="1:3" ht="15" x14ac:dyDescent="0.2">
      <c r="A83" s="9"/>
      <c r="B83" s="20" t="s">
        <v>155</v>
      </c>
      <c r="C83" s="59">
        <v>190</v>
      </c>
    </row>
    <row r="84" spans="1:3" ht="15" x14ac:dyDescent="0.2">
      <c r="A84" s="9" t="s">
        <v>194</v>
      </c>
      <c r="B84" s="21" t="s">
        <v>195</v>
      </c>
      <c r="C84" s="59">
        <v>15</v>
      </c>
    </row>
    <row r="85" spans="1:3" ht="14.25" x14ac:dyDescent="0.2">
      <c r="A85" s="28" t="s">
        <v>168</v>
      </c>
      <c r="B85" s="29" t="s">
        <v>186</v>
      </c>
      <c r="C85" s="48">
        <f>C86+C87+C88+C89</f>
        <v>275.11599999999999</v>
      </c>
    </row>
    <row r="86" spans="1:3" ht="15" x14ac:dyDescent="0.2">
      <c r="A86" s="9" t="s">
        <v>169</v>
      </c>
      <c r="B86" s="20" t="s">
        <v>3</v>
      </c>
      <c r="C86" s="58">
        <v>52</v>
      </c>
    </row>
    <row r="87" spans="1:3" ht="15" x14ac:dyDescent="0.2">
      <c r="A87" s="9" t="s">
        <v>170</v>
      </c>
      <c r="B87" s="20" t="s">
        <v>4</v>
      </c>
      <c r="C87" s="58">
        <v>95.415999999999997</v>
      </c>
    </row>
    <row r="88" spans="1:3" ht="15" x14ac:dyDescent="0.2">
      <c r="A88" s="9" t="s">
        <v>171</v>
      </c>
      <c r="B88" s="21" t="s">
        <v>129</v>
      </c>
      <c r="C88" s="58">
        <v>126.7</v>
      </c>
    </row>
    <row r="89" spans="1:3" ht="15" x14ac:dyDescent="0.2">
      <c r="A89" s="9" t="s">
        <v>172</v>
      </c>
      <c r="B89" s="20" t="s">
        <v>132</v>
      </c>
      <c r="C89" s="58">
        <v>1</v>
      </c>
    </row>
    <row r="90" spans="1:3" ht="28.5" x14ac:dyDescent="0.2">
      <c r="A90" s="30" t="s">
        <v>19</v>
      </c>
      <c r="B90" s="31" t="s">
        <v>157</v>
      </c>
      <c r="C90" s="46">
        <f>C91+C94</f>
        <v>2110.355</v>
      </c>
    </row>
    <row r="91" spans="1:3" ht="14.25" x14ac:dyDescent="0.2">
      <c r="A91" s="18" t="s">
        <v>60</v>
      </c>
      <c r="B91" s="19" t="s">
        <v>176</v>
      </c>
      <c r="C91" s="48">
        <f>C92+C93</f>
        <v>1797.7429999999999</v>
      </c>
    </row>
    <row r="92" spans="1:3" ht="30" x14ac:dyDescent="0.2">
      <c r="A92" s="7" t="s">
        <v>61</v>
      </c>
      <c r="B92" s="21" t="s">
        <v>173</v>
      </c>
      <c r="C92" s="59">
        <v>343.9</v>
      </c>
    </row>
    <row r="93" spans="1:3" ht="15" x14ac:dyDescent="0.2">
      <c r="A93" s="7" t="s">
        <v>130</v>
      </c>
      <c r="B93" s="21" t="s">
        <v>146</v>
      </c>
      <c r="C93" s="59">
        <v>1453.8430000000001</v>
      </c>
    </row>
    <row r="94" spans="1:3" ht="14.25" x14ac:dyDescent="0.2">
      <c r="A94" s="18" t="s">
        <v>62</v>
      </c>
      <c r="B94" s="32" t="s">
        <v>183</v>
      </c>
      <c r="C94" s="60">
        <f>C95</f>
        <v>312.61200000000002</v>
      </c>
    </row>
    <row r="95" spans="1:3" ht="15" x14ac:dyDescent="0.2">
      <c r="A95" s="7" t="s">
        <v>79</v>
      </c>
      <c r="B95" s="21" t="s">
        <v>87</v>
      </c>
      <c r="C95" s="62">
        <v>312.61200000000002</v>
      </c>
    </row>
    <row r="96" spans="1:3" ht="28.5" x14ac:dyDescent="0.2">
      <c r="A96" s="8" t="s">
        <v>20</v>
      </c>
      <c r="B96" s="31" t="s">
        <v>156</v>
      </c>
      <c r="C96" s="48">
        <f>C97</f>
        <v>769.03499999999997</v>
      </c>
    </row>
    <row r="97" spans="1:4" ht="14.25" x14ac:dyDescent="0.2">
      <c r="A97" s="8" t="s">
        <v>63</v>
      </c>
      <c r="B97" s="32" t="s">
        <v>176</v>
      </c>
      <c r="C97" s="48">
        <f>C98+C99</f>
        <v>769.03499999999997</v>
      </c>
    </row>
    <row r="98" spans="1:4" ht="15" x14ac:dyDescent="0.2">
      <c r="A98" s="9" t="s">
        <v>64</v>
      </c>
      <c r="B98" s="21" t="s">
        <v>5</v>
      </c>
      <c r="C98" s="59">
        <v>669</v>
      </c>
    </row>
    <row r="99" spans="1:4" ht="15" x14ac:dyDescent="0.2">
      <c r="A99" s="9" t="s">
        <v>74</v>
      </c>
      <c r="B99" s="21" t="s">
        <v>75</v>
      </c>
      <c r="C99" s="59">
        <v>100.035</v>
      </c>
    </row>
    <row r="100" spans="1:4" ht="32.25" customHeight="1" x14ac:dyDescent="0.2">
      <c r="A100" s="8" t="s">
        <v>22</v>
      </c>
      <c r="B100" s="31" t="s">
        <v>158</v>
      </c>
      <c r="C100" s="48">
        <f>C101</f>
        <v>476.10200000000003</v>
      </c>
    </row>
    <row r="101" spans="1:4" ht="18" customHeight="1" x14ac:dyDescent="0.2">
      <c r="A101" s="28" t="s">
        <v>65</v>
      </c>
      <c r="B101" s="32" t="s">
        <v>181</v>
      </c>
      <c r="C101" s="48">
        <f>C102+C103</f>
        <v>476.10200000000003</v>
      </c>
    </row>
    <row r="102" spans="1:4" ht="15" x14ac:dyDescent="0.2">
      <c r="A102" s="9" t="s">
        <v>80</v>
      </c>
      <c r="B102" s="21" t="s">
        <v>147</v>
      </c>
      <c r="C102" s="59">
        <v>10.622</v>
      </c>
    </row>
    <row r="103" spans="1:4" ht="15" x14ac:dyDescent="0.2">
      <c r="A103" s="9" t="s">
        <v>81</v>
      </c>
      <c r="B103" s="21" t="s">
        <v>5</v>
      </c>
      <c r="C103" s="59">
        <v>465.48</v>
      </c>
    </row>
    <row r="104" spans="1:4" ht="14.25" x14ac:dyDescent="0.2">
      <c r="A104" s="18" t="s">
        <v>89</v>
      </c>
      <c r="B104" s="32" t="s">
        <v>187</v>
      </c>
      <c r="C104" s="48">
        <f>C105+C106+C107+C108</f>
        <v>4296.2080000000005</v>
      </c>
    </row>
    <row r="105" spans="1:4" ht="15" x14ac:dyDescent="0.2">
      <c r="A105" s="7" t="s">
        <v>91</v>
      </c>
      <c r="B105" s="20" t="s">
        <v>3</v>
      </c>
      <c r="C105" s="59">
        <v>3836.6239999999998</v>
      </c>
    </row>
    <row r="106" spans="1:4" ht="15" x14ac:dyDescent="0.2">
      <c r="A106" s="7" t="s">
        <v>90</v>
      </c>
      <c r="B106" s="20" t="s">
        <v>132</v>
      </c>
      <c r="C106" s="59">
        <v>49.161000000000001</v>
      </c>
    </row>
    <row r="107" spans="1:4" ht="15" x14ac:dyDescent="0.2">
      <c r="A107" s="7" t="s">
        <v>131</v>
      </c>
      <c r="B107" s="21" t="s">
        <v>136</v>
      </c>
      <c r="C107" s="59">
        <v>328.6</v>
      </c>
    </row>
    <row r="108" spans="1:4" ht="18.75" customHeight="1" x14ac:dyDescent="0.25">
      <c r="A108" s="7" t="s">
        <v>135</v>
      </c>
      <c r="B108" s="21" t="s">
        <v>133</v>
      </c>
      <c r="C108" s="65">
        <v>81.822999999999993</v>
      </c>
    </row>
    <row r="109" spans="1:4" ht="32.25" customHeight="1" x14ac:dyDescent="0.2">
      <c r="A109" s="18" t="s">
        <v>92</v>
      </c>
      <c r="B109" s="31" t="s">
        <v>188</v>
      </c>
      <c r="C109" s="48">
        <f>C110+C111+C113+C114+C115+C112</f>
        <v>3667.8580000000002</v>
      </c>
    </row>
    <row r="110" spans="1:4" ht="15" x14ac:dyDescent="0.2">
      <c r="A110" s="7" t="s">
        <v>93</v>
      </c>
      <c r="B110" s="20" t="s">
        <v>3</v>
      </c>
      <c r="C110" s="59">
        <v>2703.1149999999998</v>
      </c>
    </row>
    <row r="111" spans="1:4" ht="15" x14ac:dyDescent="0.25">
      <c r="A111" s="7" t="s">
        <v>94</v>
      </c>
      <c r="B111" s="20" t="s">
        <v>5</v>
      </c>
      <c r="C111" s="59">
        <v>417.9</v>
      </c>
      <c r="D111" s="11"/>
    </row>
    <row r="112" spans="1:4" ht="15" x14ac:dyDescent="0.25">
      <c r="A112" s="7" t="s">
        <v>95</v>
      </c>
      <c r="B112" s="20" t="s">
        <v>132</v>
      </c>
      <c r="C112" s="59">
        <v>112.384</v>
      </c>
      <c r="D112" s="11"/>
    </row>
    <row r="113" spans="1:4" ht="15" x14ac:dyDescent="0.25">
      <c r="A113" s="7" t="s">
        <v>134</v>
      </c>
      <c r="B113" s="21" t="s">
        <v>164</v>
      </c>
      <c r="C113" s="65">
        <v>87.5</v>
      </c>
      <c r="D113" s="11"/>
    </row>
    <row r="114" spans="1:4" ht="15" x14ac:dyDescent="0.25">
      <c r="A114" s="7" t="s">
        <v>149</v>
      </c>
      <c r="B114" s="21" t="s">
        <v>82</v>
      </c>
      <c r="C114" s="65">
        <v>238.4</v>
      </c>
      <c r="D114" s="11"/>
    </row>
    <row r="115" spans="1:4" ht="30" x14ac:dyDescent="0.25">
      <c r="A115" s="7" t="s">
        <v>174</v>
      </c>
      <c r="B115" s="21" t="s">
        <v>133</v>
      </c>
      <c r="C115" s="65">
        <v>108.559</v>
      </c>
      <c r="D115" s="11"/>
    </row>
    <row r="116" spans="1:4" ht="28.5" x14ac:dyDescent="0.2">
      <c r="A116" s="30" t="s">
        <v>96</v>
      </c>
      <c r="B116" s="31" t="s">
        <v>201</v>
      </c>
      <c r="C116" s="46">
        <f>C117+C118+C119+C120+C121+C122</f>
        <v>26953.202000000001</v>
      </c>
    </row>
    <row r="117" spans="1:4" ht="15" x14ac:dyDescent="0.2">
      <c r="A117" s="7" t="s">
        <v>97</v>
      </c>
      <c r="B117" s="20" t="s">
        <v>3</v>
      </c>
      <c r="C117" s="59">
        <v>10488.624</v>
      </c>
    </row>
    <row r="118" spans="1:4" ht="15" x14ac:dyDescent="0.2">
      <c r="A118" s="7" t="s">
        <v>98</v>
      </c>
      <c r="B118" s="20" t="s">
        <v>87</v>
      </c>
      <c r="C118" s="59">
        <v>14709.772000000001</v>
      </c>
    </row>
    <row r="119" spans="1:4" ht="45" x14ac:dyDescent="0.2">
      <c r="A119" s="7" t="s">
        <v>99</v>
      </c>
      <c r="B119" s="21" t="s">
        <v>175</v>
      </c>
      <c r="C119" s="59">
        <v>58.5</v>
      </c>
      <c r="D119" s="5"/>
    </row>
    <row r="120" spans="1:4" ht="15" x14ac:dyDescent="0.2">
      <c r="A120" s="7" t="s">
        <v>101</v>
      </c>
      <c r="B120" s="20" t="s">
        <v>82</v>
      </c>
      <c r="C120" s="58">
        <v>1283.7</v>
      </c>
    </row>
    <row r="121" spans="1:4" ht="30" x14ac:dyDescent="0.25">
      <c r="A121" s="7" t="s">
        <v>100</v>
      </c>
      <c r="B121" s="21" t="s">
        <v>193</v>
      </c>
      <c r="C121" s="66">
        <v>211.94800000000001</v>
      </c>
    </row>
    <row r="122" spans="1:4" ht="15" x14ac:dyDescent="0.2">
      <c r="A122" s="7" t="s">
        <v>165</v>
      </c>
      <c r="B122" s="20" t="s">
        <v>132</v>
      </c>
      <c r="C122" s="58">
        <v>200.65799999999999</v>
      </c>
    </row>
    <row r="123" spans="1:4" ht="15" x14ac:dyDescent="0.2">
      <c r="A123" s="27" t="s">
        <v>141</v>
      </c>
      <c r="B123" s="16" t="s">
        <v>0</v>
      </c>
      <c r="C123" s="46">
        <f>C14+C16+C90+C96+C100+C104+C109+C116</f>
        <v>79857.953000000009</v>
      </c>
    </row>
    <row r="124" spans="1:4" ht="15" x14ac:dyDescent="0.2">
      <c r="A124" s="7"/>
      <c r="B124" s="33" t="s">
        <v>7</v>
      </c>
      <c r="C124" s="48"/>
    </row>
    <row r="125" spans="1:4" ht="15" x14ac:dyDescent="0.2">
      <c r="A125" s="34" t="s">
        <v>102</v>
      </c>
      <c r="B125" s="20" t="s">
        <v>3</v>
      </c>
      <c r="C125" s="52">
        <f>C15+C18+C19+C20+C21+C22+C23+C24+C29+C39+C43+C48+C54+C64+C67+C70+C77+C82+C86+C92+C99+C102+C105+C110+C117</f>
        <v>40419.460000000006</v>
      </c>
    </row>
    <row r="126" spans="1:4" ht="15" x14ac:dyDescent="0.2">
      <c r="A126" s="34" t="s">
        <v>103</v>
      </c>
      <c r="B126" s="20" t="s">
        <v>21</v>
      </c>
      <c r="C126" s="47">
        <f>C26+C40+C107+C114+C120</f>
        <v>1960.8000000000002</v>
      </c>
      <c r="D126" s="10"/>
    </row>
    <row r="127" spans="1:4" ht="15" x14ac:dyDescent="0.2">
      <c r="A127" s="42" t="s">
        <v>116</v>
      </c>
      <c r="B127" s="23" t="s">
        <v>8</v>
      </c>
      <c r="C127" s="47">
        <f>C56+C62</f>
        <v>253</v>
      </c>
      <c r="D127" s="10"/>
    </row>
    <row r="128" spans="1:4" ht="15" x14ac:dyDescent="0.2">
      <c r="A128" s="24" t="s">
        <v>104</v>
      </c>
      <c r="B128" s="21" t="s">
        <v>86</v>
      </c>
      <c r="C128" s="50">
        <f>C55</f>
        <v>125</v>
      </c>
      <c r="D128" s="10"/>
    </row>
    <row r="129" spans="1:6" ht="16.5" customHeight="1" x14ac:dyDescent="0.2">
      <c r="A129" s="24"/>
      <c r="B129" s="31" t="s">
        <v>137</v>
      </c>
      <c r="C129" s="49">
        <f>C125+C126+C127+C128</f>
        <v>42758.260000000009</v>
      </c>
      <c r="D129" s="10"/>
    </row>
    <row r="130" spans="1:6" ht="30" x14ac:dyDescent="0.2">
      <c r="A130" s="43" t="s">
        <v>105</v>
      </c>
      <c r="B130" s="21" t="s">
        <v>138</v>
      </c>
      <c r="C130" s="45">
        <f>C25+C44+C98+C103+C111+C87+C78</f>
        <v>4549.3369999999995</v>
      </c>
    </row>
    <row r="131" spans="1:6" ht="15" x14ac:dyDescent="0.2">
      <c r="A131" s="42" t="s">
        <v>106</v>
      </c>
      <c r="B131" s="20" t="s">
        <v>87</v>
      </c>
      <c r="C131" s="47">
        <f>C95+C71+C118+C75</f>
        <v>17795.500000000004</v>
      </c>
    </row>
    <row r="132" spans="1:6" ht="30" x14ac:dyDescent="0.25">
      <c r="A132" s="42" t="s">
        <v>107</v>
      </c>
      <c r="B132" s="21" t="s">
        <v>25</v>
      </c>
      <c r="C132" s="68">
        <f>C119</f>
        <v>58.5</v>
      </c>
    </row>
    <row r="133" spans="1:6" ht="30" x14ac:dyDescent="0.25">
      <c r="A133" s="56" t="s">
        <v>108</v>
      </c>
      <c r="B133" s="21" t="s">
        <v>113</v>
      </c>
      <c r="C133" s="68">
        <f>C46+C50+C72+C80+C89+C106+C122+C112</f>
        <v>2205.337</v>
      </c>
    </row>
    <row r="134" spans="1:6" ht="15" x14ac:dyDescent="0.2">
      <c r="A134" s="42" t="s">
        <v>109</v>
      </c>
      <c r="B134" s="21" t="s">
        <v>148</v>
      </c>
      <c r="C134" s="47">
        <f>C58</f>
        <v>2633.6</v>
      </c>
    </row>
    <row r="135" spans="1:6" ht="30" x14ac:dyDescent="0.25">
      <c r="A135" s="39" t="s">
        <v>117</v>
      </c>
      <c r="B135" s="23" t="s">
        <v>162</v>
      </c>
      <c r="C135" s="69">
        <f>C45+C73+C51+C79+C113+C60</f>
        <v>2968.4769999999999</v>
      </c>
    </row>
    <row r="136" spans="1:6" ht="15" x14ac:dyDescent="0.2">
      <c r="A136" s="39" t="s">
        <v>110</v>
      </c>
      <c r="B136" s="21" t="s">
        <v>166</v>
      </c>
      <c r="C136" s="47">
        <f>C49+C57</f>
        <v>2380</v>
      </c>
    </row>
    <row r="137" spans="1:6" ht="15" x14ac:dyDescent="0.2">
      <c r="A137" s="42" t="s">
        <v>111</v>
      </c>
      <c r="B137" s="21" t="s">
        <v>69</v>
      </c>
      <c r="C137" s="47">
        <f>C27+C41+C52+C59+C65+C88+C93+C108+C115+C121+C84+C74+C68</f>
        <v>4508.942</v>
      </c>
      <c r="D137" s="5"/>
      <c r="E137" s="5"/>
      <c r="F137" s="5"/>
    </row>
    <row r="138" spans="1:6" ht="14.25" x14ac:dyDescent="0.2">
      <c r="A138" s="16" t="s">
        <v>112</v>
      </c>
      <c r="B138" s="57" t="s">
        <v>139</v>
      </c>
      <c r="C138" s="46">
        <f>C125+C126+C127+C128+C130+C131+C132+C133+C134+C135+C136+C137</f>
        <v>79857.953000000009</v>
      </c>
    </row>
    <row r="139" spans="1:6" x14ac:dyDescent="0.2">
      <c r="B139" s="2"/>
      <c r="C139" s="1"/>
    </row>
    <row r="140" spans="1:6" x14ac:dyDescent="0.2">
      <c r="B140" s="2"/>
      <c r="C140" s="72"/>
      <c r="D140" s="73"/>
    </row>
    <row r="141" spans="1:6" x14ac:dyDescent="0.2">
      <c r="B141" s="2"/>
      <c r="C141" s="1"/>
    </row>
    <row r="142" spans="1:6" x14ac:dyDescent="0.2">
      <c r="B142" s="2"/>
      <c r="C142" s="1"/>
    </row>
    <row r="143" spans="1:6" x14ac:dyDescent="0.2">
      <c r="B143" s="2"/>
      <c r="C143" s="1"/>
    </row>
    <row r="144" spans="1:6" x14ac:dyDescent="0.2">
      <c r="B144" s="2"/>
      <c r="C144" s="1"/>
    </row>
    <row r="145" spans="2:7" x14ac:dyDescent="0.2">
      <c r="B145" s="2"/>
      <c r="C145" s="1"/>
      <c r="G145" s="6"/>
    </row>
    <row r="146" spans="2:7" x14ac:dyDescent="0.2">
      <c r="B146" s="2"/>
      <c r="C146" s="1"/>
    </row>
    <row r="147" spans="2:7" x14ac:dyDescent="0.2">
      <c r="B147" s="2"/>
      <c r="C147" s="1"/>
    </row>
    <row r="148" spans="2:7" x14ac:dyDescent="0.2">
      <c r="B148" s="2"/>
      <c r="C148" s="1"/>
    </row>
    <row r="149" spans="2:7" x14ac:dyDescent="0.2">
      <c r="B149" s="2"/>
      <c r="C149" s="1"/>
    </row>
    <row r="150" spans="2:7" x14ac:dyDescent="0.2">
      <c r="B150" s="2"/>
      <c r="C150" s="1"/>
    </row>
    <row r="151" spans="2:7" x14ac:dyDescent="0.2">
      <c r="B151" s="2"/>
      <c r="C151" s="1"/>
    </row>
    <row r="152" spans="2:7" x14ac:dyDescent="0.2">
      <c r="B152" s="2"/>
      <c r="C152" s="1"/>
    </row>
    <row r="154" spans="2:7" x14ac:dyDescent="0.2">
      <c r="C154" s="1"/>
    </row>
  </sheetData>
  <mergeCells count="2">
    <mergeCell ref="B8:C8"/>
    <mergeCell ref="B9:C9"/>
  </mergeCells>
  <phoneticPr fontId="1" type="noConversion"/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 3 priedas, bendra</vt:lpstr>
      <vt:lpstr>Lapas1</vt:lpstr>
      <vt:lpstr>' 3 priedas, bendra'!Print_Area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Arnas</cp:lastModifiedBy>
  <cp:lastPrinted>2024-06-11T12:41:31Z</cp:lastPrinted>
  <dcterms:created xsi:type="dcterms:W3CDTF">2009-01-12T06:33:21Z</dcterms:created>
  <dcterms:modified xsi:type="dcterms:W3CDTF">2024-08-11T14:31:58Z</dcterms:modified>
</cp:coreProperties>
</file>