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75FF11B0-8A2C-4635-B0E2-D96948C60A69}" xr6:coauthVersionLast="47" xr6:coauthVersionMax="47" xr10:uidLastSave="{00000000-0000-0000-0000-000000000000}"/>
  <bookViews>
    <workbookView xWindow="-120" yWindow="-120" windowWidth="29040" windowHeight="15840" xr2:uid="{00000000-000D-0000-FFFF-FFFF00000000}"/>
  </bookViews>
  <sheets>
    <sheet name="2024 planas" sheetId="4"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4" l="1"/>
  <c r="D79" i="4" s="1"/>
  <c r="D72" i="4"/>
  <c r="D58" i="4"/>
  <c r="D68" i="4"/>
  <c r="D21" i="4" l="1"/>
  <c r="D39" i="4" s="1"/>
  <c r="D33" i="4"/>
  <c r="D28" i="4"/>
  <c r="D16" i="4"/>
  <c r="D32" i="4" s="1"/>
  <c r="D27" i="4" l="1"/>
  <c r="D18" i="4"/>
  <c r="D63" i="4" l="1"/>
  <c r="D75" i="4"/>
  <c r="D41" i="4"/>
  <c r="D29" i="4"/>
  <c r="D46" i="4" s="1"/>
  <c r="D34" i="4"/>
  <c r="D80" i="4" l="1"/>
  <c r="D82" i="4" s="1"/>
  <c r="D23" i="4"/>
</calcChain>
</file>

<file path=xl/sharedStrings.xml><?xml version="1.0" encoding="utf-8"?>
<sst xmlns="http://schemas.openxmlformats.org/spreadsheetml/2006/main" count="128" uniqueCount="118">
  <si>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</si>
  <si>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</si>
  <si>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</si>
  <si>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</si>
  <si>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</si>
  <si>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</si>
  <si>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</si>
  <si>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</si>
  <si>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</si>
  <si>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</si>
  <si>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</si>
  <si>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</si>
  <si>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</si>
  <si>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</si>
  <si>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</si>
  <si>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</si>
  <si>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</si>
  <si>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</si>
  <si>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</si>
  <si>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</si>
  <si>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</si>
  <si>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</si>
  <si>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</si>
  <si>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</si>
  <si>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</si>
  <si>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</si>
  <si>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</si>
  <si>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</si>
  <si>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</si>
  <si>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</si>
  <si>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</si>
  <si>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</si>
  <si>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</si>
  <si>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</si>
  <si>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</si>
  <si>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</si>
  <si>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</si>
  <si>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</si>
  <si>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</si>
  <si>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</si>
  <si>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</si>
  <si>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</si>
  <si>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</si>
  <si>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</si>
  <si>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</si>
  <si>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</si>
  <si>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</si>
  <si>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</si>
  <si>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</si>
  <si>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</si>
  <si>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</si>
  <si>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</si>
  <si>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</si>
  <si>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</si>
  <si>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</si>
  <si>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</si>
  <si>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</si>
  <si>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</si>
  <si>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</si>
  <si>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</si>
  <si>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</si>
  <si>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</si>
  <si>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</si>
  <si>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</si>
  <si>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</si>
  <si>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</si>
  <si>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</si>
  <si>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</si>
  <si>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</si>
  <si>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</si>
  <si>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</si>
  <si>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</si>
  <si>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</si>
  <si>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</si>
  <si>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</si>
  <si>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</si>
  <si>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</si>
  <si>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</si>
  <si>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</si>
  <si>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</si>
  <si>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</si>
  <si>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</si>
  <si>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</si>
  <si>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</si>
  <si>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</si>
  <si>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</si>
  <si>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</si>
  <si>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</si>
  <si>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</si>
  <si>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</si>
  <si>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</si>
  <si>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</si>
  <si>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</si>
  <si>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</si>
  <si>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</si>
  <si>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</si>
  <si>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</si>
  <si>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1. Informacija apie Savivaldybės aplinkos apsaugos rėmimo specialiosios programos (toliau – Programa) lėšas</t>
  </si>
  <si>
    <t>4.1.4.</t>
  </si>
  <si>
    <t>4.2.3.</t>
  </si>
  <si>
    <t>Savivaldybės teritorijoje esančių valstybės saugomų teritorijų apsaugos ir tvarkymo darbai</t>
  </si>
  <si>
    <t xml:space="preserve">PATVIRTINTA    </t>
  </si>
  <si>
    <t>Varninių paukščių ir mašalų gausos reguliavimas</t>
  </si>
  <si>
    <t>4.1.5.</t>
  </si>
  <si>
    <t>4.1.6.</t>
  </si>
  <si>
    <t xml:space="preserve">Aplinkos tvarkymo metu surinktų bešeimininkių padangų tvarkymas </t>
  </si>
  <si>
    <t xml:space="preserve">Aplinkos tvarkymo metu surinktų bešeimininkių atliekų tvarkymas </t>
  </si>
  <si>
    <t>4.3.2.</t>
  </si>
  <si>
    <t>4.3.3.</t>
  </si>
  <si>
    <t xml:space="preserve">Komunalinių akliekų surinkimui ir (ar) rūšiavimui jų susidarymo vietose skirtų priemonių (antrinių žaliavų, biologinių atliekų surinkimo priemonių) įsigyjimas </t>
  </si>
  <si>
    <t xml:space="preserve"> Pavojų aplinkai keliančių cheminių medžiagų sutvarkymo darbai, ekstremalių ekologinių situacijų, avarijų, įvykių padarinių likvidavimas</t>
  </si>
  <si>
    <t>Atliekų surinkimo iš viešųjų teritorijų priemonių (ekskrementų surinkimo dėžės) įsigijimas ir įrengimas</t>
  </si>
  <si>
    <t>Kretingos rajono savivaldybės tarybos                               
2024 m. vasario   d. sprendimu  Nr. T2-</t>
  </si>
  <si>
    <t xml:space="preserve">KRETINGOS RAJONO SAVIVALDYBĖS
APLINKOS APSAUGOS RĖMIMO SPECIALIOSIOS PROGRAMOS 
2024 M.  PRIEMONĖS
</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</si>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</sst>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14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0" fillId="3" borderId="0" xfId="0" applyFont="1" applyFill="1"/>
    <xf numFmtId="0" fontId="4" fillId="3" borderId="23" xfId="0" applyFont="1" applyFill="1" applyBorder="1" applyAlignment="1">
      <alignment horizontal="left" vertical="center" wrapText="1"/>
    </xf>
    <xf numFmtId="1" fontId="8" fillId="0" borderId="14" xfId="0" applyNumberFormat="1" applyFont="1" applyBorder="1" applyAlignment="1">
      <alignment horizontal="center" vertical="center" wrapText="1"/>
    </xf>
    <xf numFmtId="1" fontId="4" fillId="2" borderId="42" xfId="0" applyNumberFormat="1" applyFont="1" applyFill="1" applyBorder="1" applyAlignment="1">
      <alignment horizontal="center" vertical="center" wrapText="1"/>
    </xf>
    <xf numFmtId="1" fontId="1" fillId="0" borderId="12" xfId="0" applyNumberFormat="1" applyFont="1" applyBorder="1" applyAlignment="1">
      <alignment horizontal="center" vertical="center" wrapText="1"/>
    </xf>
    <xf numFmtId="1" fontId="1" fillId="0" borderId="1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5" fillId="0" borderId="4" xfId="0" applyFont="1" applyBorder="1" applyAlignment="1">
      <alignment horizontal="left" vertical="center" wrapText="1"/>
    </xf>
    <xf numFmtId="0" fontId="5"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4" xfId="0" applyFont="1" applyBorder="1" applyAlignment="1">
      <alignment horizontal="center"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 fillId="0" borderId="4" xfId="0" applyFont="1" applyBorder="1" applyAlignment="1">
      <alignment horizontal="left" vertical="center" wrapText="1"/>
    </xf>
    <xf numFmtId="0" fontId="5"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35" xfId="0" applyFont="1" applyBorder="1" applyAlignment="1">
      <alignment horizontal="right" vertical="center" wrapText="1"/>
    </xf>
    <xf numFmtId="0" fontId="8" fillId="0" borderId="41" xfId="0" applyFont="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4" fillId="0" borderId="4" xfId="0" applyFont="1" applyBorder="1" applyAlignment="1">
      <alignment horizontal="left"/>
    </xf>
    <xf numFmtId="0" fontId="4" fillId="0" borderId="25" xfId="0" applyFont="1" applyBorder="1" applyAlignment="1">
      <alignment horizontal="left"/>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1" fillId="0" borderId="21" xfId="0" applyFont="1" applyBorder="1" applyAlignment="1">
      <alignment horizontal="left" vertical="center" wrapText="1"/>
    </xf>
    <xf numFmtId="0" fontId="5" fillId="0" borderId="22" xfId="0" applyFont="1" applyBorder="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left" vertical="center" wrapText="1"/>
    </xf>
    <xf numFmtId="0" fontId="2" fillId="0" borderId="33"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0" borderId="31" xfId="0" applyFont="1" applyBorder="1" applyAlignment="1">
      <alignment horizontal="left" vertical="center" wrapText="1"/>
    </xf>
    <xf numFmtId="0" fontId="7" fillId="0" borderId="32"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1" fillId="0" borderId="4" xfId="0" applyFont="1" applyBorder="1" applyAlignment="1">
      <alignment horizontal="left" vertical="top"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2" fillId="0" borderId="21" xfId="0" applyFont="1" applyBorder="1" applyAlignment="1">
      <alignment horizontal="right" vertical="center" wrapText="1"/>
    </xf>
    <xf numFmtId="0" fontId="4" fillId="0" borderId="23" xfId="0" applyFont="1" applyBorder="1" applyAlignment="1">
      <alignment horizontal="left" vertical="center" wrapText="1"/>
    </xf>
    <xf numFmtId="0" fontId="2" fillId="0" borderId="21" xfId="0" applyFont="1" applyBorder="1" applyAlignment="1">
      <alignment horizontal="left" vertical="center" wrapText="1"/>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25"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6"/>
  <sheetViews>
    <sheetView tabSelected="1" topLeftCell="A54" workbookViewId="0">
      <selection activeCell="B81" sqref="B81"/>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1"/>
      <c r="D1" s="7"/>
    </row>
    <row r="2" spans="1:5" ht="15.75" x14ac:dyDescent="0.25">
      <c r="A2" s="2"/>
      <c r="B2" s="1"/>
      <c r="C2" s="1" t="s">
        <v>101</v>
      </c>
      <c r="D2" s="7"/>
    </row>
    <row r="3" spans="1:5" ht="29.25" customHeight="1" x14ac:dyDescent="0.25">
      <c r="A3" s="2"/>
      <c r="B3" s="1"/>
      <c r="C3" s="117" t="s">
        <v>112</v>
      </c>
      <c r="D3" s="117"/>
    </row>
    <row r="4" spans="1:5" ht="15.75" x14ac:dyDescent="0.25">
      <c r="A4" s="2"/>
      <c r="B4" s="1"/>
      <c r="C4" s="8"/>
      <c r="D4" s="9"/>
    </row>
    <row r="5" spans="1:5" ht="48" customHeight="1" x14ac:dyDescent="0.25">
      <c r="A5" s="118" t="s">
        <v>113</v>
      </c>
      <c r="B5" s="118"/>
      <c r="C5" s="118"/>
      <c r="D5" s="118"/>
    </row>
    <row r="6" spans="1:5" ht="15.75" x14ac:dyDescent="0.25">
      <c r="A6" s="2"/>
      <c r="B6" s="1"/>
      <c r="C6" s="1"/>
      <c r="D6" s="7"/>
    </row>
    <row r="7" spans="1:5" ht="36.75" customHeight="1" x14ac:dyDescent="0.25">
      <c r="A7" s="119" t="s">
        <v>97</v>
      </c>
      <c r="B7" s="119"/>
      <c r="C7" s="119"/>
      <c r="D7" s="119"/>
    </row>
    <row r="8" spans="1:5" ht="16.5" thickBot="1" x14ac:dyDescent="0.3">
      <c r="A8" s="2"/>
      <c r="B8" s="1"/>
      <c r="C8" s="1"/>
      <c r="D8" s="7"/>
    </row>
    <row r="9" spans="1:5" ht="48" thickBot="1" x14ac:dyDescent="0.3">
      <c r="A9" s="10" t="s">
        <v>57</v>
      </c>
      <c r="B9" s="120" t="s">
        <v>17</v>
      </c>
      <c r="C9" s="121"/>
      <c r="D9" s="11" t="s">
        <v>58</v>
      </c>
    </row>
    <row r="10" spans="1:5" ht="15.75" x14ac:dyDescent="0.25">
      <c r="A10" s="12" t="s">
        <v>4</v>
      </c>
      <c r="B10" s="122" t="s">
        <v>1</v>
      </c>
      <c r="C10" s="123"/>
      <c r="D10" s="31">
        <v>130000</v>
      </c>
      <c r="E10" s="3"/>
    </row>
    <row r="11" spans="1:5" ht="15.75" x14ac:dyDescent="0.25">
      <c r="A11" s="13" t="s">
        <v>18</v>
      </c>
      <c r="B11" s="124" t="s">
        <v>15</v>
      </c>
      <c r="C11" s="125"/>
      <c r="D11" s="32">
        <v>50000</v>
      </c>
      <c r="E11" s="3"/>
    </row>
    <row r="12" spans="1:5" ht="15.75" x14ac:dyDescent="0.25">
      <c r="A12" s="13" t="s">
        <v>19</v>
      </c>
      <c r="B12" s="124" t="s">
        <v>59</v>
      </c>
      <c r="C12" s="125"/>
      <c r="D12" s="32">
        <v>0</v>
      </c>
    </row>
    <row r="13" spans="1:5" ht="15.75" x14ac:dyDescent="0.25">
      <c r="A13" s="13" t="s">
        <v>20</v>
      </c>
      <c r="B13" s="124" t="s">
        <v>21</v>
      </c>
      <c r="C13" s="125"/>
      <c r="D13" s="32">
        <v>0</v>
      </c>
    </row>
    <row r="14" spans="1:5" ht="15.75" x14ac:dyDescent="0.25">
      <c r="A14" s="13" t="s">
        <v>22</v>
      </c>
      <c r="B14" s="104" t="s">
        <v>95</v>
      </c>
      <c r="C14" s="105"/>
      <c r="D14" s="32">
        <v>0</v>
      </c>
    </row>
    <row r="15" spans="1:5" ht="15.75" x14ac:dyDescent="0.25">
      <c r="A15" s="13" t="s">
        <v>23</v>
      </c>
      <c r="B15" s="104" t="s">
        <v>2</v>
      </c>
      <c r="C15" s="105"/>
      <c r="D15" s="32">
        <v>40000</v>
      </c>
      <c r="E15" s="3"/>
    </row>
    <row r="16" spans="1:5" ht="15.75" x14ac:dyDescent="0.25">
      <c r="A16" s="54" t="s">
        <v>25</v>
      </c>
      <c r="B16" s="106" t="s">
        <v>87</v>
      </c>
      <c r="C16" s="107"/>
      <c r="D16" s="33">
        <f>SUM(D10:D15)</f>
        <v>220000</v>
      </c>
      <c r="E16" s="29"/>
    </row>
    <row r="17" spans="1:7" ht="15.75" x14ac:dyDescent="0.25">
      <c r="A17" s="54" t="s">
        <v>27</v>
      </c>
      <c r="B17" s="106" t="s">
        <v>88</v>
      </c>
      <c r="C17" s="107"/>
      <c r="D17" s="34">
        <v>103623</v>
      </c>
      <c r="F17" s="29"/>
    </row>
    <row r="18" spans="1:7" ht="15.75" x14ac:dyDescent="0.25">
      <c r="A18" s="54" t="s">
        <v>28</v>
      </c>
      <c r="B18" s="106" t="s">
        <v>89</v>
      </c>
      <c r="C18" s="107"/>
      <c r="D18" s="32">
        <f>SUM(D16:D17)</f>
        <v>323623</v>
      </c>
    </row>
    <row r="19" spans="1:7" ht="15.75" x14ac:dyDescent="0.25">
      <c r="A19" s="54" t="s">
        <v>31</v>
      </c>
      <c r="B19" s="109" t="s">
        <v>24</v>
      </c>
      <c r="C19" s="107"/>
      <c r="D19" s="33">
        <v>33000</v>
      </c>
    </row>
    <row r="20" spans="1:7" ht="15.75" x14ac:dyDescent="0.25">
      <c r="A20" s="54" t="s">
        <v>32</v>
      </c>
      <c r="B20" s="109" t="s">
        <v>16</v>
      </c>
      <c r="C20" s="107"/>
      <c r="D20" s="33">
        <v>-13189</v>
      </c>
      <c r="G20" s="29"/>
    </row>
    <row r="21" spans="1:7" ht="15.75" x14ac:dyDescent="0.25">
      <c r="A21" s="55" t="s">
        <v>33</v>
      </c>
      <c r="B21" s="113" t="s">
        <v>90</v>
      </c>
      <c r="C21" s="114"/>
      <c r="D21" s="35">
        <f>SUM(D19+D20)</f>
        <v>19811</v>
      </c>
    </row>
    <row r="22" spans="1:7" ht="15.75" x14ac:dyDescent="0.25">
      <c r="A22" s="56" t="s">
        <v>35</v>
      </c>
      <c r="B22" s="107" t="s">
        <v>60</v>
      </c>
      <c r="C22" s="87"/>
      <c r="D22" s="32">
        <v>16688</v>
      </c>
    </row>
    <row r="23" spans="1:7" ht="16.5" thickBot="1" x14ac:dyDescent="0.3">
      <c r="A23" s="57" t="s">
        <v>36</v>
      </c>
      <c r="B23" s="115" t="s">
        <v>91</v>
      </c>
      <c r="C23" s="116"/>
      <c r="D23" s="36">
        <f>SUM(D18+D21+D22)</f>
        <v>360122</v>
      </c>
      <c r="E23" s="29"/>
    </row>
    <row r="24" spans="1:7" ht="15.75" x14ac:dyDescent="0.25">
      <c r="A24" s="2"/>
      <c r="B24" s="1"/>
      <c r="C24" s="1"/>
      <c r="D24" s="7"/>
    </row>
    <row r="25" spans="1:7" ht="16.5" thickBot="1" x14ac:dyDescent="0.3">
      <c r="A25" s="2"/>
      <c r="B25" s="1"/>
      <c r="C25" s="1"/>
      <c r="D25" s="7"/>
    </row>
    <row r="26" spans="1:7" ht="32.25" thickBot="1" x14ac:dyDescent="0.3">
      <c r="A26" s="15" t="s">
        <v>0</v>
      </c>
      <c r="B26" s="74" t="s">
        <v>29</v>
      </c>
      <c r="C26" s="81"/>
      <c r="D26" s="16" t="s">
        <v>61</v>
      </c>
    </row>
    <row r="27" spans="1:7" ht="49.5" customHeight="1" x14ac:dyDescent="0.25">
      <c r="A27" s="58" t="s">
        <v>37</v>
      </c>
      <c r="B27" s="111" t="s">
        <v>62</v>
      </c>
      <c r="C27" s="112"/>
      <c r="D27" s="44">
        <f>ROUND(D16*20/100,2)</f>
        <v>44000</v>
      </c>
      <c r="E27" s="29"/>
      <c r="F27" s="29"/>
    </row>
    <row r="28" spans="1:7" ht="16.5" thickBot="1" x14ac:dyDescent="0.3">
      <c r="A28" s="55" t="s">
        <v>53</v>
      </c>
      <c r="B28" s="98" t="s">
        <v>26</v>
      </c>
      <c r="C28" s="99"/>
      <c r="D28" s="45">
        <f>D22</f>
        <v>16688</v>
      </c>
    </row>
    <row r="29" spans="1:7" ht="16.5" thickBot="1" x14ac:dyDescent="0.3">
      <c r="A29" s="21" t="s">
        <v>54</v>
      </c>
      <c r="B29" s="110" t="s">
        <v>92</v>
      </c>
      <c r="C29" s="79"/>
      <c r="D29" s="46">
        <f>SUM(D27:D28)</f>
        <v>60688</v>
      </c>
      <c r="G29" s="29"/>
    </row>
    <row r="30" spans="1:7" ht="16.5" thickBot="1" x14ac:dyDescent="0.3">
      <c r="A30" s="2"/>
      <c r="B30" s="1"/>
      <c r="C30" s="1"/>
      <c r="D30" s="47"/>
      <c r="F30" s="29"/>
    </row>
    <row r="31" spans="1:7" ht="32.25" thickBot="1" x14ac:dyDescent="0.3">
      <c r="A31" s="19" t="s">
        <v>0</v>
      </c>
      <c r="B31" s="92" t="s">
        <v>34</v>
      </c>
      <c r="C31" s="93"/>
      <c r="D31" s="48" t="s">
        <v>30</v>
      </c>
      <c r="F31" s="29"/>
    </row>
    <row r="32" spans="1:7" ht="48.75" customHeight="1" x14ac:dyDescent="0.25">
      <c r="A32" s="58" t="s">
        <v>55</v>
      </c>
      <c r="B32" s="94" t="s">
        <v>63</v>
      </c>
      <c r="C32" s="95"/>
      <c r="D32" s="49">
        <f>ROUND(D16*80/100,2)</f>
        <v>176000</v>
      </c>
    </row>
    <row r="33" spans="1:9" ht="16.5" thickBot="1" x14ac:dyDescent="0.3">
      <c r="A33" s="55" t="s">
        <v>56</v>
      </c>
      <c r="B33" s="98" t="s">
        <v>26</v>
      </c>
      <c r="C33" s="99"/>
      <c r="D33" s="50">
        <f>D17</f>
        <v>103623</v>
      </c>
    </row>
    <row r="34" spans="1:9" ht="16.5" thickBot="1" x14ac:dyDescent="0.3">
      <c r="A34" s="21" t="s">
        <v>93</v>
      </c>
      <c r="B34" s="110" t="s">
        <v>94</v>
      </c>
      <c r="C34" s="79"/>
      <c r="D34" s="51">
        <f>SUM(D32:D33)</f>
        <v>279623</v>
      </c>
    </row>
    <row r="35" spans="1:9" ht="15.75" x14ac:dyDescent="0.25">
      <c r="A35" s="2"/>
      <c r="B35" s="1"/>
      <c r="C35" s="1"/>
      <c r="D35" s="7"/>
    </row>
    <row r="36" spans="1:9" ht="15.75" x14ac:dyDescent="0.25">
      <c r="A36" s="80" t="s">
        <v>38</v>
      </c>
      <c r="B36" s="80"/>
      <c r="C36" s="80"/>
      <c r="D36" s="80"/>
    </row>
    <row r="37" spans="1:9" ht="16.5" thickBot="1" x14ac:dyDescent="0.3">
      <c r="A37" s="2"/>
      <c r="B37" s="1"/>
      <c r="C37" s="1"/>
      <c r="D37" s="7"/>
    </row>
    <row r="38" spans="1:9" ht="32.25" thickBot="1" x14ac:dyDescent="0.3">
      <c r="A38" s="15" t="s">
        <v>0</v>
      </c>
      <c r="B38" s="74" t="s">
        <v>39</v>
      </c>
      <c r="C38" s="81"/>
      <c r="D38" s="16" t="s">
        <v>66</v>
      </c>
      <c r="G38" s="29"/>
    </row>
    <row r="39" spans="1:9" ht="63.75" customHeight="1" x14ac:dyDescent="0.25">
      <c r="A39" s="17" t="s">
        <v>6</v>
      </c>
      <c r="B39" s="94" t="s">
        <v>64</v>
      </c>
      <c r="C39" s="95"/>
      <c r="D39" s="37">
        <f>D21</f>
        <v>19811</v>
      </c>
      <c r="E39" s="4"/>
    </row>
    <row r="40" spans="1:9" ht="50.25" customHeight="1" thickBot="1" x14ac:dyDescent="0.3">
      <c r="A40" s="20" t="s">
        <v>7</v>
      </c>
      <c r="B40" s="72" t="s">
        <v>40</v>
      </c>
      <c r="C40" s="73"/>
      <c r="D40" s="38">
        <v>0</v>
      </c>
    </row>
    <row r="41" spans="1:9" ht="16.5" thickBot="1" x14ac:dyDescent="0.3">
      <c r="A41" s="21" t="s">
        <v>65</v>
      </c>
      <c r="B41" s="78" t="s">
        <v>41</v>
      </c>
      <c r="C41" s="79"/>
      <c r="D41" s="16">
        <f>SUM(D39:D40)</f>
        <v>19811</v>
      </c>
      <c r="G41" s="29"/>
      <c r="I41" s="29"/>
    </row>
    <row r="42" spans="1:9" ht="15.75" x14ac:dyDescent="0.25">
      <c r="A42" s="2"/>
      <c r="B42" s="1"/>
      <c r="C42" s="1"/>
      <c r="D42" s="7"/>
      <c r="I42" s="29"/>
    </row>
    <row r="43" spans="1:9" ht="15.75" x14ac:dyDescent="0.25">
      <c r="A43" s="80" t="s">
        <v>42</v>
      </c>
      <c r="B43" s="80"/>
      <c r="C43" s="80"/>
      <c r="D43" s="80"/>
    </row>
    <row r="44" spans="1:9" ht="16.5" thickBot="1" x14ac:dyDescent="0.3">
      <c r="A44" s="22"/>
      <c r="C44" s="1"/>
      <c r="D44" s="7"/>
    </row>
    <row r="45" spans="1:9" ht="32.25" thickBot="1" x14ac:dyDescent="0.3">
      <c r="A45" s="15" t="s">
        <v>0</v>
      </c>
      <c r="B45" s="74" t="s">
        <v>39</v>
      </c>
      <c r="C45" s="81"/>
      <c r="D45" s="16" t="s">
        <v>66</v>
      </c>
      <c r="I45" s="29"/>
    </row>
    <row r="46" spans="1:9" ht="16.5" thickBot="1" x14ac:dyDescent="0.3">
      <c r="A46" s="23" t="s">
        <v>67</v>
      </c>
      <c r="B46" s="84" t="s">
        <v>68</v>
      </c>
      <c r="C46" s="85"/>
      <c r="D46" s="39">
        <f>D29</f>
        <v>60688</v>
      </c>
      <c r="I46" s="29"/>
    </row>
    <row r="47" spans="1:9" ht="15.75" x14ac:dyDescent="0.25">
      <c r="A47" s="2"/>
      <c r="B47" s="1"/>
      <c r="C47" s="1"/>
      <c r="D47" s="7"/>
    </row>
    <row r="48" spans="1:9" ht="15.75" x14ac:dyDescent="0.25">
      <c r="A48" s="108" t="s">
        <v>69</v>
      </c>
      <c r="B48" s="108"/>
      <c r="C48" s="108"/>
      <c r="D48" s="108"/>
    </row>
    <row r="49" spans="1:7" ht="16.5" thickBot="1" x14ac:dyDescent="0.3">
      <c r="A49" s="2"/>
      <c r="B49" s="1"/>
      <c r="C49" s="1"/>
      <c r="D49" s="7"/>
    </row>
    <row r="50" spans="1:7" ht="32.25" thickBot="1" x14ac:dyDescent="0.3">
      <c r="A50" s="15" t="s">
        <v>0</v>
      </c>
      <c r="B50" s="74" t="s">
        <v>39</v>
      </c>
      <c r="C50" s="75"/>
      <c r="D50" s="11" t="s">
        <v>66</v>
      </c>
    </row>
    <row r="51" spans="1:7" ht="15.75" x14ac:dyDescent="0.25">
      <c r="A51" s="17" t="s">
        <v>9</v>
      </c>
      <c r="B51" s="100" t="s">
        <v>3</v>
      </c>
      <c r="C51" s="101"/>
      <c r="D51" s="26"/>
    </row>
    <row r="52" spans="1:7" ht="18.75" customHeight="1" x14ac:dyDescent="0.25">
      <c r="A52" s="14" t="s">
        <v>43</v>
      </c>
      <c r="B52" s="86" t="s">
        <v>3</v>
      </c>
      <c r="C52" s="87"/>
      <c r="D52" s="43">
        <v>0</v>
      </c>
      <c r="E52" s="70"/>
      <c r="F52" s="71"/>
      <c r="G52" s="71"/>
    </row>
    <row r="53" spans="1:7" ht="17.25" customHeight="1" x14ac:dyDescent="0.25">
      <c r="A53" s="14" t="s">
        <v>83</v>
      </c>
      <c r="B53" s="76" t="s">
        <v>85</v>
      </c>
      <c r="C53" s="77"/>
      <c r="D53" s="40">
        <v>45000</v>
      </c>
      <c r="E53" s="4"/>
      <c r="F53" s="52"/>
      <c r="G53" s="29"/>
    </row>
    <row r="54" spans="1:7" ht="39.75" customHeight="1" x14ac:dyDescent="0.25">
      <c r="A54" s="54" t="s">
        <v>84</v>
      </c>
      <c r="B54" s="82" t="s">
        <v>100</v>
      </c>
      <c r="C54" s="83"/>
      <c r="D54" s="40">
        <v>4000</v>
      </c>
      <c r="E54" s="4"/>
      <c r="F54" s="52"/>
      <c r="G54" s="29"/>
    </row>
    <row r="55" spans="1:7" ht="18" customHeight="1" x14ac:dyDescent="0.25">
      <c r="A55" s="61" t="s">
        <v>98</v>
      </c>
      <c r="B55" s="76" t="s">
        <v>86</v>
      </c>
      <c r="C55" s="77"/>
      <c r="D55" s="43">
        <v>3000</v>
      </c>
      <c r="E55" s="4"/>
      <c r="F55" s="52"/>
      <c r="G55" s="29"/>
    </row>
    <row r="56" spans="1:7" ht="50.25" customHeight="1" x14ac:dyDescent="0.25">
      <c r="A56" s="61" t="s">
        <v>103</v>
      </c>
      <c r="B56" s="86" t="s">
        <v>116</v>
      </c>
      <c r="C56" s="77"/>
      <c r="D56" s="43">
        <v>35000</v>
      </c>
      <c r="E56" s="4"/>
      <c r="F56" s="52"/>
      <c r="G56" s="29"/>
    </row>
    <row r="57" spans="1:7" ht="18" customHeight="1" x14ac:dyDescent="0.25">
      <c r="A57" s="61" t="s">
        <v>104</v>
      </c>
      <c r="B57" s="102" t="s">
        <v>102</v>
      </c>
      <c r="C57" s="103"/>
      <c r="D57" s="43">
        <v>0</v>
      </c>
      <c r="E57" s="4"/>
      <c r="F57" s="52"/>
      <c r="G57" s="29"/>
    </row>
    <row r="58" spans="1:7" ht="15.75" x14ac:dyDescent="0.25">
      <c r="A58" s="60"/>
      <c r="B58" s="90" t="s">
        <v>70</v>
      </c>
      <c r="C58" s="91"/>
      <c r="D58" s="41">
        <f>SUM(D52:D57)</f>
        <v>87000</v>
      </c>
      <c r="G58" s="29"/>
    </row>
    <row r="59" spans="1:7" ht="15.75" x14ac:dyDescent="0.25">
      <c r="A59" s="14" t="s">
        <v>10</v>
      </c>
      <c r="B59" s="88" t="s">
        <v>5</v>
      </c>
      <c r="C59" s="89"/>
      <c r="D59" s="42"/>
    </row>
    <row r="60" spans="1:7" ht="31.5" customHeight="1" x14ac:dyDescent="0.25">
      <c r="A60" s="30" t="s">
        <v>44</v>
      </c>
      <c r="B60" s="76" t="s">
        <v>77</v>
      </c>
      <c r="C60" s="87"/>
      <c r="D60" s="59">
        <v>22000</v>
      </c>
    </row>
    <row r="61" spans="1:7" ht="28.5" customHeight="1" x14ac:dyDescent="0.25">
      <c r="A61" s="14" t="s">
        <v>76</v>
      </c>
      <c r="B61" s="86" t="s">
        <v>111</v>
      </c>
      <c r="C61" s="87"/>
      <c r="D61" s="42">
        <v>2000</v>
      </c>
      <c r="F61" s="52"/>
    </row>
    <row r="62" spans="1:7" ht="30" customHeight="1" x14ac:dyDescent="0.25">
      <c r="A62" s="54" t="s">
        <v>99</v>
      </c>
      <c r="B62" s="126" t="s">
        <v>109</v>
      </c>
      <c r="C62" s="127"/>
      <c r="D62" s="59">
        <v>0</v>
      </c>
    </row>
    <row r="63" spans="1:7" ht="15.75" customHeight="1" thickBot="1" x14ac:dyDescent="0.3">
      <c r="A63" s="14"/>
      <c r="B63" s="96" t="s">
        <v>75</v>
      </c>
      <c r="C63" s="97"/>
      <c r="D63" s="64">
        <f>SUM(D60:D62)</f>
        <v>24000</v>
      </c>
    </row>
    <row r="64" spans="1:7" ht="31.5" customHeight="1" x14ac:dyDescent="0.25">
      <c r="A64" s="68" t="s">
        <v>11</v>
      </c>
      <c r="B64" s="88" t="s">
        <v>45</v>
      </c>
      <c r="C64" s="89"/>
      <c r="D64" s="66"/>
    </row>
    <row r="65" spans="1:7" ht="15.75" customHeight="1" x14ac:dyDescent="0.25">
      <c r="A65" s="69" t="s">
        <v>46</v>
      </c>
      <c r="B65" s="131" t="s">
        <v>105</v>
      </c>
      <c r="C65" s="131"/>
      <c r="D65" s="42">
        <v>35000</v>
      </c>
    </row>
    <row r="66" spans="1:7" ht="15.75" customHeight="1" x14ac:dyDescent="0.25">
      <c r="A66" s="69" t="s">
        <v>107</v>
      </c>
      <c r="B66" s="62" t="s">
        <v>106</v>
      </c>
      <c r="C66" s="63"/>
      <c r="D66" s="42">
        <v>7000</v>
      </c>
    </row>
    <row r="67" spans="1:7" ht="15" customHeight="1" x14ac:dyDescent="0.25">
      <c r="A67" s="69" t="s">
        <v>108</v>
      </c>
      <c r="B67" s="131" t="s">
        <v>8</v>
      </c>
      <c r="C67" s="131"/>
      <c r="D67" s="42">
        <v>1000</v>
      </c>
    </row>
    <row r="68" spans="1:7" ht="16.5" customHeight="1" x14ac:dyDescent="0.25">
      <c r="A68" s="60"/>
      <c r="B68" s="128" t="s">
        <v>71</v>
      </c>
      <c r="C68" s="129"/>
      <c r="D68" s="41">
        <f>SUM(D65:D67)</f>
        <v>43000</v>
      </c>
    </row>
    <row r="69" spans="1:7" ht="16.5" thickBot="1" x14ac:dyDescent="0.3">
      <c r="A69" s="14" t="s">
        <v>47</v>
      </c>
      <c r="B69" s="88" t="s">
        <v>48</v>
      </c>
      <c r="C69" s="89"/>
      <c r="D69" s="67"/>
    </row>
    <row r="70" spans="1:7" ht="15.75" x14ac:dyDescent="0.25">
      <c r="A70" s="13" t="s">
        <v>49</v>
      </c>
      <c r="B70" s="124" t="s">
        <v>115</v>
      </c>
      <c r="C70" s="125"/>
      <c r="D70" s="65">
        <v>91000</v>
      </c>
    </row>
    <row r="71" spans="1:7" ht="27.75" customHeight="1" x14ac:dyDescent="0.25">
      <c r="A71" s="13" t="s">
        <v>50</v>
      </c>
      <c r="B71" s="104" t="s">
        <v>110</v>
      </c>
      <c r="C71" s="105"/>
      <c r="D71" s="43">
        <v>2000</v>
      </c>
    </row>
    <row r="72" spans="1:7" ht="15.75" x14ac:dyDescent="0.25">
      <c r="A72" s="14"/>
      <c r="B72" s="130" t="s">
        <v>72</v>
      </c>
      <c r="C72" s="129"/>
      <c r="D72" s="41">
        <f>D70+D71</f>
        <v>93000</v>
      </c>
    </row>
    <row r="73" spans="1:7" ht="15.75" x14ac:dyDescent="0.25">
      <c r="A73" s="14" t="s">
        <v>51</v>
      </c>
      <c r="B73" s="88" t="s">
        <v>12</v>
      </c>
      <c r="C73" s="89"/>
      <c r="D73" s="42"/>
    </row>
    <row r="74" spans="1:7" ht="18" customHeight="1" x14ac:dyDescent="0.25">
      <c r="A74" s="14"/>
      <c r="B74" s="109"/>
      <c r="C74" s="107"/>
      <c r="D74" s="42">
        <v>0</v>
      </c>
    </row>
    <row r="75" spans="1:7" ht="15.75" x14ac:dyDescent="0.25">
      <c r="A75" s="14"/>
      <c r="B75" s="128" t="s">
        <v>73</v>
      </c>
      <c r="C75" s="129"/>
      <c r="D75" s="41">
        <f>SUM(D74:D74)</f>
        <v>0</v>
      </c>
    </row>
    <row r="76" spans="1:7" ht="32.25" customHeight="1" x14ac:dyDescent="0.25">
      <c r="A76" s="14" t="s">
        <v>52</v>
      </c>
      <c r="B76" s="132" t="s">
        <v>13</v>
      </c>
      <c r="C76" s="89"/>
      <c r="D76" s="42"/>
    </row>
    <row r="77" spans="1:7" ht="18" customHeight="1" x14ac:dyDescent="0.25">
      <c r="A77" s="54" t="s">
        <v>117</v>
      </c>
      <c r="B77" s="126" t="s">
        <v>114</v>
      </c>
      <c r="C77" s="142"/>
      <c r="D77" s="59">
        <v>3000</v>
      </c>
    </row>
    <row r="78" spans="1:7" ht="16.5" thickBot="1" x14ac:dyDescent="0.3">
      <c r="A78" s="54" t="s">
        <v>96</v>
      </c>
      <c r="B78" s="76" t="s">
        <v>14</v>
      </c>
      <c r="C78" s="87"/>
      <c r="D78" s="40">
        <f>4623+2000+3000+2000+2000+10000+3000+1000+1000+1000</f>
        <v>29623</v>
      </c>
    </row>
    <row r="79" spans="1:7" ht="16.5" thickBot="1" x14ac:dyDescent="0.3">
      <c r="A79" s="18"/>
      <c r="B79" s="136" t="s">
        <v>79</v>
      </c>
      <c r="C79" s="137"/>
      <c r="D79" s="11">
        <f>SUM(D77:D78)</f>
        <v>32623</v>
      </c>
      <c r="G79" s="29"/>
    </row>
    <row r="80" spans="1:7" ht="16.5" thickBot="1" x14ac:dyDescent="0.3">
      <c r="A80" s="18"/>
      <c r="B80" s="136" t="s">
        <v>82</v>
      </c>
      <c r="C80" s="141"/>
      <c r="D80" s="16">
        <f>SUM(D58,D63,D68,D72,D79)</f>
        <v>279623</v>
      </c>
      <c r="E80" s="53"/>
      <c r="G80" s="29"/>
    </row>
    <row r="81" spans="1:4" ht="16.5" thickBot="1" x14ac:dyDescent="0.3">
      <c r="A81" s="5"/>
      <c r="B81" s="24"/>
      <c r="C81" s="24"/>
      <c r="D81" s="27"/>
    </row>
    <row r="82" spans="1:4" ht="16.5" thickBot="1" x14ac:dyDescent="0.3">
      <c r="A82" s="138" t="s">
        <v>80</v>
      </c>
      <c r="B82" s="139"/>
      <c r="C82" s="140"/>
      <c r="D82" s="11">
        <f>D41+D46+D80</f>
        <v>360122</v>
      </c>
    </row>
    <row r="83" spans="1:4" ht="16.5" thickBot="1" x14ac:dyDescent="0.3">
      <c r="A83" s="133" t="s">
        <v>81</v>
      </c>
      <c r="B83" s="134"/>
      <c r="C83" s="135"/>
      <c r="D83" s="28">
        <v>0</v>
      </c>
    </row>
    <row r="84" spans="1:4" ht="15.75" x14ac:dyDescent="0.25">
      <c r="A84" s="2"/>
      <c r="B84" s="1"/>
      <c r="C84" s="1"/>
      <c r="D84" s="7"/>
    </row>
    <row r="85" spans="1:4" ht="15.75" x14ac:dyDescent="0.25">
      <c r="A85" s="6" t="s">
        <v>74</v>
      </c>
      <c r="B85" s="25" t="s">
        <v>78</v>
      </c>
      <c r="C85" s="6"/>
      <c r="D85" s="6"/>
    </row>
    <row r="86" spans="1:4" ht="15.75" x14ac:dyDescent="0.25">
      <c r="A86" s="2"/>
      <c r="B86" s="1"/>
      <c r="C86" s="1"/>
      <c r="D86" s="7"/>
    </row>
  </sheetData>
  <mergeCells count="68">
    <mergeCell ref="B71:C71"/>
    <mergeCell ref="B76:C76"/>
    <mergeCell ref="B78:C78"/>
    <mergeCell ref="A83:C83"/>
    <mergeCell ref="B79:C79"/>
    <mergeCell ref="A82:C82"/>
    <mergeCell ref="B80:C80"/>
    <mergeCell ref="B77:C77"/>
    <mergeCell ref="B11:C11"/>
    <mergeCell ref="B12:C12"/>
    <mergeCell ref="B13:C13"/>
    <mergeCell ref="B62:C62"/>
    <mergeCell ref="B75:C75"/>
    <mergeCell ref="B72:C72"/>
    <mergeCell ref="B73:C73"/>
    <mergeCell ref="B74:C74"/>
    <mergeCell ref="B68:C68"/>
    <mergeCell ref="B69:C69"/>
    <mergeCell ref="B70:C70"/>
    <mergeCell ref="B65:C65"/>
    <mergeCell ref="B34:C34"/>
    <mergeCell ref="A36:D36"/>
    <mergeCell ref="B38:C38"/>
    <mergeCell ref="B67:C67"/>
    <mergeCell ref="C3:D3"/>
    <mergeCell ref="A5:D5"/>
    <mergeCell ref="A7:D7"/>
    <mergeCell ref="B9:C9"/>
    <mergeCell ref="B10:C10"/>
    <mergeCell ref="B15:C15"/>
    <mergeCell ref="B16:C16"/>
    <mergeCell ref="B18:C18"/>
    <mergeCell ref="B14:C14"/>
    <mergeCell ref="A48:D48"/>
    <mergeCell ref="B17:C17"/>
    <mergeCell ref="B19:C19"/>
    <mergeCell ref="B29:C29"/>
    <mergeCell ref="B27:C27"/>
    <mergeCell ref="B28:C28"/>
    <mergeCell ref="B21:C21"/>
    <mergeCell ref="B22:C22"/>
    <mergeCell ref="B23:C23"/>
    <mergeCell ref="B26:C26"/>
    <mergeCell ref="B20:C20"/>
    <mergeCell ref="B39:C39"/>
    <mergeCell ref="B59:C59"/>
    <mergeCell ref="B58:C58"/>
    <mergeCell ref="B31:C31"/>
    <mergeCell ref="B32:C32"/>
    <mergeCell ref="B64:C64"/>
    <mergeCell ref="B60:C60"/>
    <mergeCell ref="B61:C61"/>
    <mergeCell ref="B63:C63"/>
    <mergeCell ref="B33:C33"/>
    <mergeCell ref="B51:C51"/>
    <mergeCell ref="B57:C57"/>
    <mergeCell ref="B56:C56"/>
    <mergeCell ref="E52:G52"/>
    <mergeCell ref="B40:C40"/>
    <mergeCell ref="B50:C50"/>
    <mergeCell ref="B53:C53"/>
    <mergeCell ref="B55:C55"/>
    <mergeCell ref="B41:C41"/>
    <mergeCell ref="A43:D43"/>
    <mergeCell ref="B45:C45"/>
    <mergeCell ref="B54:C54"/>
    <mergeCell ref="B46:C46"/>
    <mergeCell ref="B52:C52"/>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2024-02-15T12:10:20Z</dcterms:modified>
</cp:coreProperties>
</file>