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E3EE3C21-D1D6-462E-B07B-E34771CF94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3 priedas, bendra" sheetId="1" r:id="rId1"/>
    <sheet name="Lapas1" sheetId="2" r:id="rId2"/>
  </sheets>
  <calcPr calcId="181029"/>
</workbook>
</file>

<file path=xl/calcChain.xml><?xml version="1.0" encoding="utf-8"?>
<calcChain xmlns="http://schemas.openxmlformats.org/spreadsheetml/2006/main">
  <c r="C111" i="1" l="1"/>
  <c r="D111" i="1"/>
  <c r="C127" i="1"/>
  <c r="D127" i="1"/>
  <c r="D72" i="1" l="1"/>
  <c r="C67" i="1" l="1"/>
  <c r="D67" i="1"/>
  <c r="C28" i="1"/>
  <c r="C130" i="1" l="1"/>
  <c r="C61" i="1"/>
  <c r="D42" i="1" l="1"/>
  <c r="C42" i="1"/>
  <c r="D129" i="1"/>
  <c r="C129" i="1"/>
  <c r="C105" i="1" l="1"/>
  <c r="D105" i="1"/>
  <c r="C100" i="1"/>
  <c r="D100" i="1"/>
  <c r="C97" i="1"/>
  <c r="D97" i="1"/>
  <c r="D93" i="1"/>
  <c r="C82" i="1"/>
  <c r="D82" i="1"/>
  <c r="C80" i="1"/>
  <c r="C77" i="1"/>
  <c r="C72" i="1"/>
  <c r="C60" i="1"/>
  <c r="D60" i="1"/>
  <c r="C53" i="1"/>
  <c r="D53" i="1"/>
  <c r="C47" i="1"/>
  <c r="D47" i="1"/>
  <c r="C27" i="1"/>
  <c r="D28" i="1"/>
  <c r="D27" i="1" s="1"/>
  <c r="C16" i="1"/>
  <c r="D16" i="1"/>
  <c r="C120" i="1" l="1"/>
  <c r="C121" i="1"/>
  <c r="C124" i="1"/>
  <c r="C125" i="1" l="1"/>
  <c r="C122" i="1" l="1"/>
  <c r="C126" i="1"/>
  <c r="C128" i="1"/>
  <c r="C131" i="1" l="1"/>
  <c r="D131" i="1"/>
  <c r="C87" i="1"/>
  <c r="C93" i="1"/>
  <c r="C90" i="1" l="1"/>
  <c r="C86" i="1" s="1"/>
  <c r="C65" i="1"/>
  <c r="C13" i="1"/>
  <c r="C15" i="1" l="1"/>
  <c r="C119" i="1"/>
  <c r="C123" i="1" l="1"/>
  <c r="C132" i="1"/>
  <c r="D125" i="1"/>
  <c r="D124" i="1"/>
  <c r="D121" i="1"/>
  <c r="D120" i="1"/>
  <c r="D87" i="1" l="1"/>
  <c r="D13" i="1" l="1"/>
  <c r="D119" i="1" s="1"/>
  <c r="D132" i="1" s="1"/>
  <c r="D123" i="1" l="1"/>
  <c r="C92" i="1"/>
  <c r="D92" i="1"/>
  <c r="C96" i="1"/>
  <c r="D96" i="1"/>
  <c r="D65" i="1"/>
  <c r="D77" i="1"/>
  <c r="D80" i="1"/>
  <c r="D90" i="1"/>
  <c r="D86" i="1" s="1"/>
  <c r="C117" i="1" l="1"/>
  <c r="D15" i="1"/>
  <c r="D117" i="1" s="1"/>
</calcChain>
</file>

<file path=xl/sharedStrings.xml><?xml version="1.0" encoding="utf-8"?>
<sst xmlns="http://schemas.openxmlformats.org/spreadsheetml/2006/main" count="239" uniqueCount="199">
  <si>
    <t>PATVIRTINTA</t>
  </si>
  <si>
    <t>Kretingos rajono savivaldybės tarybos</t>
  </si>
  <si>
    <t>Iš viso</t>
  </si>
  <si>
    <t>Tarybos veiklos išlaidos</t>
  </si>
  <si>
    <t>Administracijos veiklos išlaidos</t>
  </si>
  <si>
    <t>Direktoriaus rezervas</t>
  </si>
  <si>
    <t>Kūno kultūros ir sporto programa (Nr.10)</t>
  </si>
  <si>
    <t>Informacinių technologijų programa (Nr.11)</t>
  </si>
  <si>
    <t>Savivaldybės savarankiškoms funkcijoms finansuoti</t>
  </si>
  <si>
    <t>Spec.dotacija valstybinėms funkcijoms atlikti</t>
  </si>
  <si>
    <t>Spec. dotacija valstybinėms funkcijoms atlikti</t>
  </si>
  <si>
    <t>pagal asignavimų valdytojus ir programas</t>
  </si>
  <si>
    <t xml:space="preserve">     iš jų:</t>
  </si>
  <si>
    <t xml:space="preserve">Savivaldybės aplinkos apsaugos rėmimo specialioji programa </t>
  </si>
  <si>
    <t>Valdžios išlaidos</t>
  </si>
  <si>
    <t>Mero fondas</t>
  </si>
  <si>
    <t>Architektūros ir teritorijų planavimo programa (Nr.12)</t>
  </si>
  <si>
    <t>Savivaldybės administracijos direktorius</t>
  </si>
  <si>
    <t>Reprezentacinės išlaidos</t>
  </si>
  <si>
    <t>Imbarės seniūnija</t>
  </si>
  <si>
    <t>Kartenos seniūnija</t>
  </si>
  <si>
    <t>Kretingos seniūnija</t>
  </si>
  <si>
    <t>Kūlupėnų seniūnija</t>
  </si>
  <si>
    <t>Salantų m. seniūnija</t>
  </si>
  <si>
    <t>2.3.1.</t>
  </si>
  <si>
    <t>3.</t>
  </si>
  <si>
    <t>4.</t>
  </si>
  <si>
    <t xml:space="preserve">Įstaigos pajamos, skirtos veiklos išlaidoms </t>
  </si>
  <si>
    <t>5.</t>
  </si>
  <si>
    <t>2.3.2.</t>
  </si>
  <si>
    <t>2.4.3.</t>
  </si>
  <si>
    <t xml:space="preserve">Speciali tikslinė dotacija Marijos Tiškevičiūtės mokyklos klasių mokiniams, turintiems specialiųjų ugdymosi poreikių </t>
  </si>
  <si>
    <t>2.12.3.</t>
  </si>
  <si>
    <t>3 priedas</t>
  </si>
  <si>
    <t>Bendroji programa (Nr. 01)</t>
  </si>
  <si>
    <t>Seniūnijų programa (Nr. 02)</t>
  </si>
  <si>
    <t>Žemės ūkio programa (Nr. 03)</t>
  </si>
  <si>
    <t>Strateginio planavimo ir investicijų programa (Nr. 04)</t>
  </si>
  <si>
    <t>Sveikatos apsaugos programa (Nr. 06)</t>
  </si>
  <si>
    <t>Kultūros programa (Nr. 07)</t>
  </si>
  <si>
    <t>Švietimo programa (Nr. 08)</t>
  </si>
  <si>
    <t>Socialinės paramos programa (Nr. 09)</t>
  </si>
  <si>
    <t>1.</t>
  </si>
  <si>
    <t>1.1.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</si>
  <si>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</si>
  <si>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</si>
  <si>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</si>
  <si>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</si>
  <si>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</si>
  <si>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</si>
  <si>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</si>
  <si>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</si>
  <si>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</si>
  <si>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</si>
  <si>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</si>
  <si>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2.2.</t>
  </si>
  <si>
    <t>2.2.1.</t>
  </si>
  <si>
    <t>2.2.2.</t>
  </si>
  <si>
    <t>2.3.</t>
  </si>
  <si>
    <t>2.4.</t>
  </si>
  <si>
    <t>2.4.1.</t>
  </si>
  <si>
    <t>2.5.</t>
  </si>
  <si>
    <t>2.5.1.</t>
  </si>
  <si>
    <t>2.6.</t>
  </si>
  <si>
    <t>2.6.1.</t>
  </si>
  <si>
    <t>2.6.2.</t>
  </si>
  <si>
    <t>2.7.</t>
  </si>
  <si>
    <t>2.7.1.</t>
  </si>
  <si>
    <t>2.8.</t>
  </si>
  <si>
    <t>2.8.1.</t>
  </si>
  <si>
    <t>2.8.2.</t>
  </si>
  <si>
    <t>2.9.</t>
  </si>
  <si>
    <t>2.9.1.</t>
  </si>
  <si>
    <t>2.9.2.</t>
  </si>
  <si>
    <t>2.10.</t>
  </si>
  <si>
    <t>2.10.1.</t>
  </si>
  <si>
    <t>2.11.</t>
  </si>
  <si>
    <t>2.11.1.</t>
  </si>
  <si>
    <t>2.12.</t>
  </si>
  <si>
    <t>2.12.1.</t>
  </si>
  <si>
    <t>2.12.2.</t>
  </si>
  <si>
    <t>3.1.</t>
  </si>
  <si>
    <t>3.1.1.</t>
  </si>
  <si>
    <t>3.2.</t>
  </si>
  <si>
    <t>4.1.</t>
  </si>
  <si>
    <t>4.1.1.</t>
  </si>
  <si>
    <t>5.1.</t>
  </si>
  <si>
    <t>Vietinio ūkio ir turto valdymo programa (Nr. 05)</t>
  </si>
  <si>
    <t>2.4.5.</t>
  </si>
  <si>
    <t>Seniūnijų  veiklos išlaidos, iš jų:</t>
  </si>
  <si>
    <t>Vydmantų seniūnija</t>
  </si>
  <si>
    <t>Skolintos lėšos investiciniams projektams finansuoti</t>
  </si>
  <si>
    <t>Metų pradžios savivaldybės biudžeto apyvartinės lėšos</t>
  </si>
  <si>
    <t>Europos Sąjungos finansinės paramos lėšos</t>
  </si>
  <si>
    <t>Žemės realizavimo pajamos, skirtos vietinės reikšmės kelių rekonstravimo ir remonto projektų finansavimui</t>
  </si>
  <si>
    <t>Darbėnų seniūnija</t>
  </si>
  <si>
    <t>Žalgirio seniūnija</t>
  </si>
  <si>
    <t>4.1.2.</t>
  </si>
  <si>
    <t xml:space="preserve">Savivaldybės savarankiškoms funkcijoms finansuoti </t>
  </si>
  <si>
    <t>2.5.5.</t>
  </si>
  <si>
    <t>2.4.4.</t>
  </si>
  <si>
    <t>2.2.4.</t>
  </si>
  <si>
    <t>3.2.1.</t>
  </si>
  <si>
    <t>5.1.1.</t>
  </si>
  <si>
    <t>5.1.2.</t>
  </si>
  <si>
    <t>_____________________</t>
  </si>
  <si>
    <t>Projektas</t>
  </si>
  <si>
    <t>Speciali tikslinė dotacija Marijos Tiškevičiūtės mokyklos klasių mokiniams, turintiems specialiųjų ugdymosi poreikių (asignavimų valdytojas–Marijos Tiškevičiūtės mokykla)</t>
  </si>
  <si>
    <t>Savivaldybės savarankiškoms funkcijoms finansuoti (palūkanoms mokėti)</t>
  </si>
  <si>
    <t xml:space="preserve">Įstaigų pajamos, skirtos veiklos išlaidoms </t>
  </si>
  <si>
    <t>2.5.2.</t>
  </si>
  <si>
    <t>2.5.3.</t>
  </si>
  <si>
    <t>2.5.4.</t>
  </si>
  <si>
    <t>Žemės realizavimo pajamos</t>
  </si>
  <si>
    <t>Speciali tikslinė dotacija ugdymo reikmėms finansuoti finansuoti</t>
  </si>
  <si>
    <t>Speciali tikslinė dotacija ugdymo reikmėms finansuoti</t>
  </si>
  <si>
    <t xml:space="preserve">Europos Sąjungos finansinės paramos lėšos </t>
  </si>
  <si>
    <t>6.</t>
  </si>
  <si>
    <t>6.2.</t>
  </si>
  <si>
    <t>6.1.</t>
  </si>
  <si>
    <t>7.</t>
  </si>
  <si>
    <t>7.1.</t>
  </si>
  <si>
    <t>7.2.</t>
  </si>
  <si>
    <t>7.3.</t>
  </si>
  <si>
    <t>8.</t>
  </si>
  <si>
    <t>8.1.</t>
  </si>
  <si>
    <t>8.2.</t>
  </si>
  <si>
    <t>8.3.</t>
  </si>
  <si>
    <t>8.5.</t>
  </si>
  <si>
    <t>8.4.</t>
  </si>
  <si>
    <t>9.1.</t>
  </si>
  <si>
    <t>9.2.</t>
  </si>
  <si>
    <t>9.4.</t>
  </si>
  <si>
    <t>9.5.</t>
  </si>
  <si>
    <t>9.6.</t>
  </si>
  <si>
    <t>9.7.</t>
  </si>
  <si>
    <t>9.8.</t>
  </si>
  <si>
    <t>9.9.</t>
  </si>
  <si>
    <t>9.11.</t>
  </si>
  <si>
    <t>9.12.</t>
  </si>
  <si>
    <t>10.</t>
  </si>
  <si>
    <t>Valstybės biudžeto dotacijos nuosavų lėšų daliai ir kitos valstybės biudžeto  lėšos</t>
  </si>
  <si>
    <t>Savivaldybės kontrolės ir audito tarnybos veiklos išlaidos</t>
  </si>
  <si>
    <t xml:space="preserve">Valstybės biudžeto dotacija nuosavų lėšų daliai ir kitos valstybės biudžeto lėšos
</t>
  </si>
  <si>
    <t>9.3.</t>
  </si>
  <si>
    <t>9.10.</t>
  </si>
  <si>
    <t>2.2.3.</t>
  </si>
  <si>
    <t>2.4.2.</t>
  </si>
  <si>
    <t>2.8.4.</t>
  </si>
  <si>
    <t>2.1.10</t>
  </si>
  <si>
    <t>Įstaigos pajamos, skirtos veiklos išlaidoms</t>
  </si>
  <si>
    <t>Įstaigos pajamos savivaldybės ir socialinio būsto / patalpų remontui ir plėtrai</t>
  </si>
  <si>
    <t>Metų pradžios savivaldybės biudžeto apyvartinės lėšos ( įstaigos pajamos, skirtos veiklos išlaidoms)</t>
  </si>
  <si>
    <t>2.2.5.</t>
  </si>
  <si>
    <t xml:space="preserve">Metų pradžios savivaldybės biudžeto apyvartinės lėšos </t>
  </si>
  <si>
    <t>2.5.6.</t>
  </si>
  <si>
    <t>2.6.3.</t>
  </si>
  <si>
    <t>2.9.3.</t>
  </si>
  <si>
    <t>Metų pradžios apyvartinės lėšos (savivaldybės visuomenės sveikatos rėmimo  programa)</t>
  </si>
  <si>
    <t>Metų pradžios apyvartinės lėšos (žemės pardavimo pajamos)</t>
  </si>
  <si>
    <t>3.1.2.</t>
  </si>
  <si>
    <t>6.3.</t>
  </si>
  <si>
    <t xml:space="preserve">Valstybės biudžeto lėšos </t>
  </si>
  <si>
    <t>Metų pradžios apyvartinės lėšos (įstaigų pajamos, skirtos veiklos išlaidoms)</t>
  </si>
  <si>
    <t xml:space="preserve">Metų pradžios apyvartinės lėšos  (įstaigų pajamos, skirtos veiklos išlaidoms) </t>
  </si>
  <si>
    <t>7.4.</t>
  </si>
  <si>
    <t>6.4.</t>
  </si>
  <si>
    <t>Įstaigų pajamos, skirtos veiklos išlaidoms</t>
  </si>
  <si>
    <t>Iš viso savarankiškoms funkcijoms vykdyti</t>
  </si>
  <si>
    <t>Spec. dotacija valstybinėms (perduotoms savivaldybėms) funkcijoms atlikti</t>
  </si>
  <si>
    <t>Iš viso (nuo 9.1. iki 9.12. )</t>
  </si>
  <si>
    <t>Kretingos m. seniūnija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</si>
  <si>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</si>
  <si>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Viešoji įstaiga Pranciškonų gimnazija–speciali tikslinė dotacija ugdymo reikmėms finansuoti </t>
  </si>
  <si>
    <t>Eil. Nr.</t>
  </si>
  <si>
    <t>iš viso</t>
  </si>
  <si>
    <t>iš jų darbo  užmokes-  čiui</t>
  </si>
  <si>
    <t>2.3.3</t>
  </si>
  <si>
    <t xml:space="preserve">Metų pradžios apyvartinės lėšos </t>
  </si>
  <si>
    <t>2.9.4</t>
  </si>
  <si>
    <t>Metų pradžios apyvartinės lėšos (paskolų ir dotacijų grąžinimas)</t>
  </si>
  <si>
    <t>Mokinių visuomenės sveikatos priežiūrai iš savivaldybės biudžeto pajamų</t>
  </si>
  <si>
    <t>Kelių priežiūros ir plėtros programos finansavimo lėšos</t>
  </si>
  <si>
    <t>7.5.</t>
  </si>
  <si>
    <t>2023 m. vasario    d. sprendimu Nr. T1-</t>
  </si>
  <si>
    <t>2023 metų Kretingos rajono savivaldybės biudžeto asignavimai</t>
  </si>
  <si>
    <t>2.3.4</t>
  </si>
  <si>
    <t xml:space="preserve">Skolintos lėšos investiciniams projektams finansuoti </t>
  </si>
  <si>
    <t>2.8.3</t>
  </si>
  <si>
    <t>Savivaldybės kontrolės ir audito tarnyba (asignavimų valdytojas – įstaigos vadovas )</t>
  </si>
  <si>
    <t>Asignavimų valdytojai – įstaigų vadovai</t>
  </si>
  <si>
    <t>iš jos: savivaldybės visuomenės sveikatos rėmimo programa</t>
  </si>
  <si>
    <t>iš jų: Viešajai įstaigai ,,Minijos futbolo akademija“</t>
  </si>
  <si>
    <t>Kretingos rajono savivaldybės priešgaisrinė tarnyba (asignavimų valdytojas – įstaigos vadovas)</t>
  </si>
  <si>
    <t xml:space="preserve">Ekonomikos ir biudžeto skyrius (asignavimų valdytojas – savivaldybės administracijos direktorius) </t>
  </si>
  <si>
    <t>Kretingos rajono savivaldybės visuomenės sveikatos biuras (asignavimų valdytojas – įstaigos vadovas)</t>
  </si>
  <si>
    <t>Kultūros programa (Nr. 07) – asignavimų valdytojai (kultūros įstaigų vadovai)</t>
  </si>
  <si>
    <t>Socialinės paramos programa (Nr. 09) – asignavimų valdytojai (socialinių paslaugų įstaigų vadovai)</t>
  </si>
  <si>
    <t>Švietimo programa (Nr. 08) – asignavimų valdytojai (švietimo įstaigų vadovai)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</si>
</sst>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0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 tint="0.249977111117893"/>
      <name val="Times New Roman"/>
      <family val="1"/>
      <charset val="186"/>
    </font>
    <font>
      <sz val="9"/>
      <color theme="1" tint="0.14999847407452621"/>
      <name val="Times New Roman"/>
      <family val="1"/>
      <charset val="186"/>
    </font>
    <font>
      <sz val="11"/>
      <color theme="1" tint="0.14999847407452621"/>
      <name val="Times New Roman"/>
      <family val="1"/>
      <charset val="186"/>
    </font>
    <font>
      <sz val="10"/>
      <color theme="1" tint="0.14999847407452621"/>
      <name val="Times New Roman"/>
      <family val="1"/>
      <charset val="186"/>
    </font>
    <font>
      <b/>
      <sz val="11"/>
      <color theme="1" tint="0.1499984740745262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49" fontId="7" fillId="0" borderId="2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10" fillId="0" borderId="0" xfId="0" applyFont="1"/>
    <xf numFmtId="164" fontId="12" fillId="0" borderId="0" xfId="0" applyNumberFormat="1" applyFont="1" applyAlignment="1">
      <alignment horizontal="center"/>
    </xf>
    <xf numFmtId="0" fontId="11" fillId="0" borderId="0" xfId="0" applyFont="1"/>
    <xf numFmtId="0" fontId="6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49" fontId="8" fillId="0" borderId="2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11" fillId="0" borderId="0" xfId="0" applyFont="1" applyAlignment="1">
      <alignment horizontal="left"/>
    </xf>
    <xf numFmtId="49" fontId="13" fillId="0" borderId="2" xfId="0" applyNumberFormat="1" applyFont="1" applyBorder="1" applyAlignment="1">
      <alignment horizontal="center" vertical="top"/>
    </xf>
    <xf numFmtId="0" fontId="5" fillId="2" borderId="2" xfId="0" applyFont="1" applyFill="1" applyBorder="1" applyAlignment="1">
      <alignment vertical="top" wrapText="1"/>
    </xf>
    <xf numFmtId="0" fontId="14" fillId="0" borderId="0" xfId="0" applyFont="1"/>
    <xf numFmtId="49" fontId="15" fillId="0" borderId="2" xfId="0" applyNumberFormat="1" applyFont="1" applyBorder="1" applyAlignment="1">
      <alignment horizontal="center" vertical="top"/>
    </xf>
    <xf numFmtId="49" fontId="16" fillId="0" borderId="2" xfId="0" applyNumberFormat="1" applyFont="1" applyBorder="1" applyAlignment="1">
      <alignment horizontal="center" vertical="top"/>
    </xf>
    <xf numFmtId="0" fontId="17" fillId="0" borderId="2" xfId="0" applyFont="1" applyBorder="1" applyAlignment="1">
      <alignment vertical="top" wrapText="1"/>
    </xf>
    <xf numFmtId="49" fontId="16" fillId="2" borderId="2" xfId="0" applyNumberFormat="1" applyFont="1" applyFill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 wrapText="1"/>
    </xf>
    <xf numFmtId="0" fontId="8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top" wrapText="1"/>
    </xf>
    <xf numFmtId="165" fontId="8" fillId="0" borderId="2" xfId="0" applyNumberFormat="1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/>
    </xf>
    <xf numFmtId="165" fontId="6" fillId="0" borderId="2" xfId="0" applyNumberFormat="1" applyFont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/>
    </xf>
    <xf numFmtId="165" fontId="8" fillId="2" borderId="2" xfId="0" applyNumberFormat="1" applyFont="1" applyFill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 shrinkToFit="1"/>
    </xf>
    <xf numFmtId="165" fontId="8" fillId="3" borderId="2" xfId="0" applyNumberFormat="1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top" wrapText="1"/>
    </xf>
    <xf numFmtId="49" fontId="7" fillId="3" borderId="2" xfId="0" applyNumberFormat="1" applyFont="1" applyFill="1" applyBorder="1" applyAlignment="1">
      <alignment horizontal="center" vertical="top"/>
    </xf>
    <xf numFmtId="165" fontId="8" fillId="3" borderId="2" xfId="0" applyNumberFormat="1" applyFont="1" applyFill="1" applyBorder="1" applyAlignment="1">
      <alignment horizontal="center" vertical="top" wrapText="1"/>
    </xf>
    <xf numFmtId="49" fontId="7" fillId="3" borderId="2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48"/>
  <sheetViews>
    <sheetView tabSelected="1" zoomScale="130" zoomScaleNormal="130" workbookViewId="0">
      <selection activeCell="C111" sqref="C111"/>
    </sheetView>
  </sheetViews>
  <sheetFormatPr defaultRowHeight="12.75" x14ac:dyDescent="0.2"/>
  <cols>
    <col min="1" max="1" width="6.7109375" customWidth="1"/>
    <col min="2" max="2" width="45.140625" customWidth="1"/>
    <col min="3" max="3" width="16.7109375" customWidth="1"/>
    <col min="4" max="4" width="11.85546875" customWidth="1"/>
    <col min="5" max="5" width="10.5703125" bestFit="1" customWidth="1"/>
  </cols>
  <sheetData>
    <row r="2" spans="1:4" ht="12.75" customHeight="1" x14ac:dyDescent="0.25">
      <c r="A2" s="3"/>
      <c r="B2" s="3"/>
      <c r="C2" s="14" t="s">
        <v>0</v>
      </c>
      <c r="D2" s="14" t="s">
        <v>106</v>
      </c>
    </row>
    <row r="3" spans="1:4" ht="15.75" x14ac:dyDescent="0.25">
      <c r="A3" s="3"/>
      <c r="B3" s="3"/>
      <c r="C3" s="38" t="s">
        <v>1</v>
      </c>
      <c r="D3" s="38"/>
    </row>
    <row r="4" spans="1:4" ht="15.75" x14ac:dyDescent="0.25">
      <c r="A4" s="3"/>
      <c r="B4" s="3"/>
      <c r="C4" s="38" t="s">
        <v>184</v>
      </c>
      <c r="D4" s="38"/>
    </row>
    <row r="5" spans="1:4" ht="15.75" x14ac:dyDescent="0.25">
      <c r="A5" s="3"/>
      <c r="B5" s="3"/>
      <c r="C5" s="38" t="s">
        <v>33</v>
      </c>
      <c r="D5" s="38"/>
    </row>
    <row r="6" spans="1:4" x14ac:dyDescent="0.2">
      <c r="A6" s="3"/>
      <c r="B6" s="3"/>
      <c r="C6" s="3"/>
      <c r="D6" s="3"/>
    </row>
    <row r="7" spans="1:4" ht="18.75" x14ac:dyDescent="0.3">
      <c r="A7" s="3"/>
      <c r="B7" s="69" t="s">
        <v>185</v>
      </c>
      <c r="C7" s="69"/>
      <c r="D7" s="69"/>
    </row>
    <row r="8" spans="1:4" ht="18.75" x14ac:dyDescent="0.3">
      <c r="A8" s="3"/>
      <c r="B8" s="69" t="s">
        <v>11</v>
      </c>
      <c r="C8" s="69"/>
      <c r="D8" s="6"/>
    </row>
    <row r="9" spans="1:4" x14ac:dyDescent="0.2">
      <c r="A9" s="3"/>
      <c r="B9" s="4"/>
      <c r="C9" s="4"/>
      <c r="D9" s="5"/>
    </row>
    <row r="10" spans="1:4" ht="13.5" customHeight="1" thickBot="1" x14ac:dyDescent="0.3">
      <c r="A10" s="3"/>
      <c r="B10" s="3"/>
      <c r="C10" s="3"/>
      <c r="D10" s="48"/>
    </row>
    <row r="11" spans="1:4" ht="45" customHeight="1" thickBot="1" x14ac:dyDescent="0.25">
      <c r="A11" s="66" t="s">
        <v>174</v>
      </c>
      <c r="B11" s="67" t="s">
        <v>190</v>
      </c>
      <c r="C11" s="67" t="s">
        <v>175</v>
      </c>
      <c r="D11" s="68" t="s">
        <v>176</v>
      </c>
    </row>
    <row r="12" spans="1:4" ht="14.25" customHeight="1" x14ac:dyDescent="0.2">
      <c r="A12" s="49">
        <v>1</v>
      </c>
      <c r="B12" s="49">
        <v>2</v>
      </c>
      <c r="C12" s="49">
        <v>3</v>
      </c>
      <c r="D12" s="49">
        <v>4</v>
      </c>
    </row>
    <row r="13" spans="1:4" ht="28.5" x14ac:dyDescent="0.2">
      <c r="A13" s="15" t="s">
        <v>42</v>
      </c>
      <c r="B13" s="17" t="s">
        <v>189</v>
      </c>
      <c r="C13" s="50">
        <f>C14</f>
        <v>99.823999999999998</v>
      </c>
      <c r="D13" s="50">
        <f>D14</f>
        <v>95.539000000000001</v>
      </c>
    </row>
    <row r="14" spans="1:4" ht="30" x14ac:dyDescent="0.2">
      <c r="A14" s="16" t="s">
        <v>43</v>
      </c>
      <c r="B14" s="18" t="s">
        <v>142</v>
      </c>
      <c r="C14" s="51">
        <v>99.823999999999998</v>
      </c>
      <c r="D14" s="51">
        <v>95.539000000000001</v>
      </c>
    </row>
    <row r="15" spans="1:4" ht="15.75" customHeight="1" x14ac:dyDescent="0.2">
      <c r="A15" s="19" t="s">
        <v>44</v>
      </c>
      <c r="B15" s="20" t="s">
        <v>17</v>
      </c>
      <c r="C15" s="52">
        <f>C16+C27+C42+C47+C53+C60+C65+C67+C72+C77+C80+C82</f>
        <v>35285.463999999993</v>
      </c>
      <c r="D15" s="52">
        <f>D16+D27+D42+D47+D53+D60+D65+D67+D72+D77+D80+D82</f>
        <v>6675.2380000000003</v>
      </c>
    </row>
    <row r="16" spans="1:4" ht="14.25" x14ac:dyDescent="0.2">
      <c r="A16" s="21" t="s">
        <v>45</v>
      </c>
      <c r="B16" s="22" t="s">
        <v>34</v>
      </c>
      <c r="C16" s="52">
        <f>C17+C18+C19+C20+C21+C22+C23+C24+C25+C26</f>
        <v>3958.4189999999994</v>
      </c>
      <c r="D16" s="52">
        <f>D17+D18+D19+D20+D21+D22+D23+D24+D25+D26</f>
        <v>2788.7550000000001</v>
      </c>
    </row>
    <row r="17" spans="1:4" ht="15" x14ac:dyDescent="0.2">
      <c r="A17" s="9" t="s">
        <v>46</v>
      </c>
      <c r="B17" s="23" t="s">
        <v>3</v>
      </c>
      <c r="C17" s="51">
        <v>139.28</v>
      </c>
      <c r="D17" s="51">
        <v>18.32</v>
      </c>
    </row>
    <row r="18" spans="1:4" ht="15" x14ac:dyDescent="0.2">
      <c r="A18" s="9" t="s">
        <v>47</v>
      </c>
      <c r="B18" s="23" t="s">
        <v>14</v>
      </c>
      <c r="C18" s="51">
        <v>195.48099999999999</v>
      </c>
      <c r="D18" s="51">
        <v>159.56700000000001</v>
      </c>
    </row>
    <row r="19" spans="1:4" ht="15" x14ac:dyDescent="0.2">
      <c r="A19" s="9" t="s">
        <v>48</v>
      </c>
      <c r="B19" s="23" t="s">
        <v>4</v>
      </c>
      <c r="C19" s="51">
        <v>2986.9929999999999</v>
      </c>
      <c r="D19" s="51">
        <v>2400.8359999999998</v>
      </c>
    </row>
    <row r="20" spans="1:4" ht="15" x14ac:dyDescent="0.2">
      <c r="A20" s="9" t="s">
        <v>49</v>
      </c>
      <c r="B20" s="24" t="s">
        <v>18</v>
      </c>
      <c r="C20" s="51">
        <v>20</v>
      </c>
      <c r="D20" s="51">
        <v>0</v>
      </c>
    </row>
    <row r="21" spans="1:4" ht="15" x14ac:dyDescent="0.2">
      <c r="A21" s="9" t="s">
        <v>50</v>
      </c>
      <c r="B21" s="24" t="s">
        <v>15</v>
      </c>
      <c r="C21" s="51">
        <v>20</v>
      </c>
      <c r="D21" s="51">
        <v>0</v>
      </c>
    </row>
    <row r="22" spans="1:4" ht="15" x14ac:dyDescent="0.2">
      <c r="A22" s="9" t="s">
        <v>51</v>
      </c>
      <c r="B22" s="23" t="s">
        <v>5</v>
      </c>
      <c r="C22" s="51">
        <v>90</v>
      </c>
      <c r="D22" s="51">
        <v>0</v>
      </c>
    </row>
    <row r="23" spans="1:4" ht="15" x14ac:dyDescent="0.2">
      <c r="A23" s="9" t="s">
        <v>52</v>
      </c>
      <c r="B23" s="23" t="s">
        <v>8</v>
      </c>
      <c r="C23" s="51">
        <v>204.2</v>
      </c>
      <c r="D23" s="51">
        <v>0</v>
      </c>
    </row>
    <row r="24" spans="1:4" ht="15" x14ac:dyDescent="0.2">
      <c r="A24" s="9" t="s">
        <v>53</v>
      </c>
      <c r="B24" s="24" t="s">
        <v>10</v>
      </c>
      <c r="C24" s="53">
        <v>235.11099999999999</v>
      </c>
      <c r="D24" s="53">
        <v>210.03200000000001</v>
      </c>
    </row>
    <row r="25" spans="1:4" ht="15" x14ac:dyDescent="0.2">
      <c r="A25" s="9" t="s">
        <v>54</v>
      </c>
      <c r="B25" s="24" t="s">
        <v>150</v>
      </c>
      <c r="C25" s="53">
        <v>37</v>
      </c>
      <c r="D25" s="53">
        <v>0</v>
      </c>
    </row>
    <row r="26" spans="1:4" ht="30" x14ac:dyDescent="0.2">
      <c r="A26" s="9" t="s">
        <v>149</v>
      </c>
      <c r="B26" s="24" t="s">
        <v>152</v>
      </c>
      <c r="C26" s="53">
        <v>30.353999999999999</v>
      </c>
      <c r="D26" s="53">
        <v>0</v>
      </c>
    </row>
    <row r="27" spans="1:4" ht="16.5" customHeight="1" x14ac:dyDescent="0.2">
      <c r="A27" s="21" t="s">
        <v>55</v>
      </c>
      <c r="B27" s="25" t="s">
        <v>35</v>
      </c>
      <c r="C27" s="52">
        <f>C28+C38+C39+C40+C41</f>
        <v>4179.2020000000002</v>
      </c>
      <c r="D27" s="52">
        <f>D28+D38+D39+D40+D41</f>
        <v>1061.644</v>
      </c>
    </row>
    <row r="28" spans="1:4" ht="15" x14ac:dyDescent="0.2">
      <c r="A28" s="9" t="s">
        <v>56</v>
      </c>
      <c r="B28" s="24" t="s">
        <v>89</v>
      </c>
      <c r="C28" s="53">
        <f>C29+C30+C31+C32+C33+C34+C35+C36+C37</f>
        <v>2644.7070000000003</v>
      </c>
      <c r="D28" s="53">
        <f>D29+D30+D31+D32+D33+D34+D35+D36+D37</f>
        <v>1061.644</v>
      </c>
    </row>
    <row r="29" spans="1:4" ht="15" x14ac:dyDescent="0.2">
      <c r="A29" s="9"/>
      <c r="B29" s="26" t="s">
        <v>95</v>
      </c>
      <c r="C29" s="53">
        <v>235.26300000000001</v>
      </c>
      <c r="D29" s="53">
        <v>152.239</v>
      </c>
    </row>
    <row r="30" spans="1:4" ht="15" x14ac:dyDescent="0.2">
      <c r="A30" s="9"/>
      <c r="B30" s="24" t="s">
        <v>19</v>
      </c>
      <c r="C30" s="53">
        <v>126.128</v>
      </c>
      <c r="D30" s="53">
        <v>92.882000000000005</v>
      </c>
    </row>
    <row r="31" spans="1:4" ht="15" x14ac:dyDescent="0.2">
      <c r="A31" s="9"/>
      <c r="B31" s="24" t="s">
        <v>20</v>
      </c>
      <c r="C31" s="53">
        <v>124.871</v>
      </c>
      <c r="D31" s="53">
        <v>87.02</v>
      </c>
    </row>
    <row r="32" spans="1:4" ht="15" x14ac:dyDescent="0.2">
      <c r="A32" s="9"/>
      <c r="B32" s="24" t="s">
        <v>21</v>
      </c>
      <c r="C32" s="53">
        <v>174.565</v>
      </c>
      <c r="D32" s="53">
        <v>122.744</v>
      </c>
    </row>
    <row r="33" spans="1:5" ht="15" x14ac:dyDescent="0.2">
      <c r="A33" s="9"/>
      <c r="B33" s="24" t="s">
        <v>22</v>
      </c>
      <c r="C33" s="53">
        <v>124.83499999999999</v>
      </c>
      <c r="D33" s="53">
        <v>95.721999999999994</v>
      </c>
    </row>
    <row r="34" spans="1:5" ht="15" x14ac:dyDescent="0.2">
      <c r="A34" s="9"/>
      <c r="B34" s="24" t="s">
        <v>96</v>
      </c>
      <c r="C34" s="53">
        <v>162.50200000000001</v>
      </c>
      <c r="D34" s="53">
        <v>120.91200000000001</v>
      </c>
    </row>
    <row r="35" spans="1:5" ht="15" x14ac:dyDescent="0.2">
      <c r="A35" s="9"/>
      <c r="B35" s="24" t="s">
        <v>23</v>
      </c>
      <c r="C35" s="53">
        <v>229.142</v>
      </c>
      <c r="D35" s="53">
        <v>178.62</v>
      </c>
    </row>
    <row r="36" spans="1:5" ht="15" x14ac:dyDescent="0.2">
      <c r="A36" s="9"/>
      <c r="B36" s="24" t="s">
        <v>171</v>
      </c>
      <c r="C36" s="53">
        <v>1343.6320000000001</v>
      </c>
      <c r="D36" s="53">
        <v>125.584</v>
      </c>
    </row>
    <row r="37" spans="1:5" ht="15" x14ac:dyDescent="0.2">
      <c r="A37" s="9"/>
      <c r="B37" s="24" t="s">
        <v>90</v>
      </c>
      <c r="C37" s="53">
        <v>123.76900000000001</v>
      </c>
      <c r="D37" s="53">
        <v>85.921000000000006</v>
      </c>
    </row>
    <row r="38" spans="1:5" ht="15" x14ac:dyDescent="0.2">
      <c r="A38" s="9" t="s">
        <v>57</v>
      </c>
      <c r="B38" s="24" t="s">
        <v>8</v>
      </c>
      <c r="C38" s="53">
        <v>811.4</v>
      </c>
      <c r="D38" s="53">
        <v>0</v>
      </c>
    </row>
    <row r="39" spans="1:5" ht="27.75" customHeight="1" x14ac:dyDescent="0.2">
      <c r="A39" s="43" t="s">
        <v>146</v>
      </c>
      <c r="B39" s="44" t="s">
        <v>151</v>
      </c>
      <c r="C39" s="53">
        <v>70</v>
      </c>
      <c r="D39" s="53">
        <v>0</v>
      </c>
      <c r="E39" s="41"/>
    </row>
    <row r="40" spans="1:5" ht="15" x14ac:dyDescent="0.2">
      <c r="A40" s="45" t="s">
        <v>101</v>
      </c>
      <c r="B40" s="26" t="s">
        <v>93</v>
      </c>
      <c r="C40" s="56">
        <v>250</v>
      </c>
      <c r="D40" s="53">
        <v>0</v>
      </c>
      <c r="E40" s="12"/>
    </row>
    <row r="41" spans="1:5" ht="30" x14ac:dyDescent="0.2">
      <c r="A41" s="45" t="s">
        <v>153</v>
      </c>
      <c r="B41" s="24" t="s">
        <v>154</v>
      </c>
      <c r="C41" s="56">
        <v>403.09500000000003</v>
      </c>
      <c r="D41" s="53"/>
      <c r="E41" s="12"/>
    </row>
    <row r="42" spans="1:5" ht="14.25" x14ac:dyDescent="0.2">
      <c r="A42" s="21" t="s">
        <v>58</v>
      </c>
      <c r="B42" s="22" t="s">
        <v>36</v>
      </c>
      <c r="C42" s="54">
        <f>C44+C43+C45+C46</f>
        <v>788.13499999999999</v>
      </c>
      <c r="D42" s="54">
        <f>D44+D43+D45+D46</f>
        <v>245.38400000000001</v>
      </c>
    </row>
    <row r="43" spans="1:5" ht="15" x14ac:dyDescent="0.2">
      <c r="A43" s="9" t="s">
        <v>24</v>
      </c>
      <c r="B43" s="24" t="s">
        <v>8</v>
      </c>
      <c r="C43" s="51">
        <v>110.535</v>
      </c>
      <c r="D43" s="53">
        <v>44.884</v>
      </c>
    </row>
    <row r="44" spans="1:5" ht="19.5" customHeight="1" x14ac:dyDescent="0.2">
      <c r="A44" s="9" t="s">
        <v>29</v>
      </c>
      <c r="B44" s="23" t="s">
        <v>10</v>
      </c>
      <c r="C44" s="51">
        <v>421.1</v>
      </c>
      <c r="D44" s="53">
        <v>200.5</v>
      </c>
    </row>
    <row r="45" spans="1:5" ht="19.5" customHeight="1" x14ac:dyDescent="0.2">
      <c r="A45" s="9" t="s">
        <v>177</v>
      </c>
      <c r="B45" s="26" t="s">
        <v>93</v>
      </c>
      <c r="C45" s="51">
        <v>218</v>
      </c>
      <c r="D45" s="53"/>
    </row>
    <row r="46" spans="1:5" ht="30" customHeight="1" x14ac:dyDescent="0.2">
      <c r="A46" s="9" t="s">
        <v>186</v>
      </c>
      <c r="B46" s="26" t="s">
        <v>143</v>
      </c>
      <c r="C46" s="51">
        <v>38.5</v>
      </c>
      <c r="D46" s="53"/>
    </row>
    <row r="47" spans="1:5" ht="14.25" x14ac:dyDescent="0.2">
      <c r="A47" s="28" t="s">
        <v>59</v>
      </c>
      <c r="B47" s="40" t="s">
        <v>37</v>
      </c>
      <c r="C47" s="55">
        <f>C48+C49+C50+C51+C52</f>
        <v>6840.5569999999998</v>
      </c>
      <c r="D47" s="55">
        <f>D48+D49+D50+D51+D52</f>
        <v>0</v>
      </c>
    </row>
    <row r="48" spans="1:5" ht="15" x14ac:dyDescent="0.2">
      <c r="A48" s="27" t="s">
        <v>60</v>
      </c>
      <c r="B48" s="44" t="s">
        <v>8</v>
      </c>
      <c r="C48" s="56">
        <v>2831.7</v>
      </c>
      <c r="D48" s="56">
        <v>0</v>
      </c>
    </row>
    <row r="49" spans="1:4" ht="15" customHeight="1" x14ac:dyDescent="0.2">
      <c r="A49" s="27" t="s">
        <v>147</v>
      </c>
      <c r="B49" s="24" t="s">
        <v>91</v>
      </c>
      <c r="C49" s="56">
        <v>987.3</v>
      </c>
      <c r="D49" s="56"/>
    </row>
    <row r="50" spans="1:4" ht="30" customHeight="1" x14ac:dyDescent="0.2">
      <c r="A50" s="43" t="s">
        <v>30</v>
      </c>
      <c r="B50" s="26" t="s">
        <v>143</v>
      </c>
      <c r="C50" s="53">
        <v>1178.5</v>
      </c>
      <c r="D50" s="53"/>
    </row>
    <row r="51" spans="1:4" ht="17.25" customHeight="1" x14ac:dyDescent="0.2">
      <c r="A51" s="43" t="s">
        <v>100</v>
      </c>
      <c r="B51" s="26" t="s">
        <v>93</v>
      </c>
      <c r="C51" s="53">
        <v>120.4</v>
      </c>
      <c r="D51" s="53">
        <v>0</v>
      </c>
    </row>
    <row r="52" spans="1:4" ht="30" x14ac:dyDescent="0.2">
      <c r="A52" s="42" t="s">
        <v>88</v>
      </c>
      <c r="B52" s="24" t="s">
        <v>154</v>
      </c>
      <c r="C52" s="53">
        <v>1722.6569999999999</v>
      </c>
      <c r="D52" s="53"/>
    </row>
    <row r="53" spans="1:4" ht="14.25" x14ac:dyDescent="0.2">
      <c r="A53" s="28" t="s">
        <v>61</v>
      </c>
      <c r="B53" s="29" t="s">
        <v>87</v>
      </c>
      <c r="C53" s="57">
        <f>C54+C55+C56+C57+C58+C59</f>
        <v>8612.4499999999989</v>
      </c>
      <c r="D53" s="57">
        <f>D54+D55+D56+D57+D58+D59</f>
        <v>0</v>
      </c>
    </row>
    <row r="54" spans="1:4" ht="15" x14ac:dyDescent="0.2">
      <c r="A54" s="27" t="s">
        <v>62</v>
      </c>
      <c r="B54" s="44" t="s">
        <v>8</v>
      </c>
      <c r="C54" s="56">
        <v>4149</v>
      </c>
      <c r="D54" s="56"/>
    </row>
    <row r="55" spans="1:4" ht="30" customHeight="1" x14ac:dyDescent="0.2">
      <c r="A55" s="27" t="s">
        <v>110</v>
      </c>
      <c r="B55" s="24" t="s">
        <v>94</v>
      </c>
      <c r="C55" s="53">
        <v>50</v>
      </c>
      <c r="D55" s="53"/>
    </row>
    <row r="56" spans="1:4" ht="33" customHeight="1" x14ac:dyDescent="0.2">
      <c r="A56" s="27" t="s">
        <v>111</v>
      </c>
      <c r="B56" s="26" t="s">
        <v>13</v>
      </c>
      <c r="C56" s="53">
        <v>179</v>
      </c>
      <c r="D56" s="53"/>
    </row>
    <row r="57" spans="1:4" ht="18" customHeight="1" x14ac:dyDescent="0.2">
      <c r="A57" s="9" t="s">
        <v>112</v>
      </c>
      <c r="B57" s="24" t="s">
        <v>187</v>
      </c>
      <c r="C57" s="53">
        <v>1000</v>
      </c>
      <c r="D57" s="53"/>
    </row>
    <row r="58" spans="1:4" ht="30" customHeight="1" x14ac:dyDescent="0.2">
      <c r="A58" s="27" t="s">
        <v>99</v>
      </c>
      <c r="B58" s="24" t="s">
        <v>182</v>
      </c>
      <c r="C58" s="53">
        <v>1979.4</v>
      </c>
      <c r="D58" s="53"/>
    </row>
    <row r="59" spans="1:4" ht="17.25" customHeight="1" x14ac:dyDescent="0.2">
      <c r="A59" s="27" t="s">
        <v>155</v>
      </c>
      <c r="B59" s="24" t="s">
        <v>178</v>
      </c>
      <c r="C59" s="53">
        <v>1255.05</v>
      </c>
      <c r="D59" s="53"/>
    </row>
    <row r="60" spans="1:4" ht="15" customHeight="1" x14ac:dyDescent="0.2">
      <c r="A60" s="21" t="s">
        <v>63</v>
      </c>
      <c r="B60" s="25" t="s">
        <v>38</v>
      </c>
      <c r="C60" s="54">
        <f>C61+C63+C64</f>
        <v>511.93</v>
      </c>
      <c r="D60" s="54">
        <f>D61+D62+D63+D64</f>
        <v>0</v>
      </c>
    </row>
    <row r="61" spans="1:4" ht="30" x14ac:dyDescent="0.2">
      <c r="A61" s="9" t="s">
        <v>64</v>
      </c>
      <c r="B61" s="26" t="s">
        <v>13</v>
      </c>
      <c r="C61" s="53">
        <f>C62</f>
        <v>36</v>
      </c>
      <c r="D61" s="54"/>
    </row>
    <row r="62" spans="1:4" ht="30" x14ac:dyDescent="0.2">
      <c r="A62" s="30"/>
      <c r="B62" s="26" t="s">
        <v>191</v>
      </c>
      <c r="C62" s="53">
        <v>36</v>
      </c>
      <c r="D62" s="54"/>
    </row>
    <row r="63" spans="1:4" ht="15" x14ac:dyDescent="0.2">
      <c r="A63" s="9" t="s">
        <v>65</v>
      </c>
      <c r="B63" s="44" t="s">
        <v>8</v>
      </c>
      <c r="C63" s="51">
        <v>448.23</v>
      </c>
      <c r="D63" s="51"/>
    </row>
    <row r="64" spans="1:4" ht="30" x14ac:dyDescent="0.2">
      <c r="A64" s="9" t="s">
        <v>156</v>
      </c>
      <c r="B64" s="24" t="s">
        <v>158</v>
      </c>
      <c r="C64" s="51">
        <v>27.7</v>
      </c>
      <c r="D64" s="51"/>
    </row>
    <row r="65" spans="1:4" ht="14.25" x14ac:dyDescent="0.2">
      <c r="A65" s="21" t="s">
        <v>66</v>
      </c>
      <c r="B65" s="25" t="s">
        <v>39</v>
      </c>
      <c r="C65" s="54">
        <f>C66</f>
        <v>264</v>
      </c>
      <c r="D65" s="54">
        <f>D66</f>
        <v>0</v>
      </c>
    </row>
    <row r="66" spans="1:4" ht="15" x14ac:dyDescent="0.2">
      <c r="A66" s="9" t="s">
        <v>67</v>
      </c>
      <c r="B66" s="24" t="s">
        <v>8</v>
      </c>
      <c r="C66" s="53">
        <v>264</v>
      </c>
      <c r="D66" s="53">
        <v>0</v>
      </c>
    </row>
    <row r="67" spans="1:4" ht="20.25" customHeight="1" x14ac:dyDescent="0.2">
      <c r="A67" s="31" t="s">
        <v>68</v>
      </c>
      <c r="B67" s="22" t="s">
        <v>40</v>
      </c>
      <c r="C67" s="54">
        <f>C68+C69+C70+C71</f>
        <v>4954.4079999999994</v>
      </c>
      <c r="D67" s="54">
        <f>D68+D69+D70+D71</f>
        <v>2322.73</v>
      </c>
    </row>
    <row r="68" spans="1:4" ht="15" x14ac:dyDescent="0.2">
      <c r="A68" s="9" t="s">
        <v>69</v>
      </c>
      <c r="B68" s="24" t="s">
        <v>8</v>
      </c>
      <c r="C68" s="53">
        <v>923</v>
      </c>
      <c r="D68" s="53">
        <v>0</v>
      </c>
    </row>
    <row r="69" spans="1:4" ht="30" customHeight="1" x14ac:dyDescent="0.2">
      <c r="A69" s="11" t="s">
        <v>70</v>
      </c>
      <c r="B69" s="24" t="s">
        <v>173</v>
      </c>
      <c r="C69" s="51">
        <v>2445.4079999999999</v>
      </c>
      <c r="D69" s="51">
        <v>2316.1799999999998</v>
      </c>
    </row>
    <row r="70" spans="1:4" ht="30" customHeight="1" x14ac:dyDescent="0.2">
      <c r="A70" s="63" t="s">
        <v>188</v>
      </c>
      <c r="B70" s="60" t="s">
        <v>143</v>
      </c>
      <c r="C70" s="62">
        <v>222</v>
      </c>
      <c r="D70" s="62">
        <v>6.55</v>
      </c>
    </row>
    <row r="71" spans="1:4" ht="16.5" customHeight="1" x14ac:dyDescent="0.2">
      <c r="A71" s="43" t="s">
        <v>148</v>
      </c>
      <c r="B71" s="26" t="s">
        <v>93</v>
      </c>
      <c r="C71" s="53">
        <v>1364</v>
      </c>
      <c r="D71" s="59">
        <v>0</v>
      </c>
    </row>
    <row r="72" spans="1:4" ht="20.100000000000001" customHeight="1" x14ac:dyDescent="0.2">
      <c r="A72" s="21" t="s">
        <v>71</v>
      </c>
      <c r="B72" s="22" t="s">
        <v>41</v>
      </c>
      <c r="C72" s="54">
        <f>C73+C74+C75+C76</f>
        <v>4203.357</v>
      </c>
      <c r="D72" s="54">
        <f>D73+D74+D75+D76</f>
        <v>238.58699999999999</v>
      </c>
    </row>
    <row r="73" spans="1:4" ht="15" x14ac:dyDescent="0.2">
      <c r="A73" s="9" t="s">
        <v>72</v>
      </c>
      <c r="B73" s="23" t="s">
        <v>8</v>
      </c>
      <c r="C73" s="51">
        <v>2380.355</v>
      </c>
      <c r="D73" s="51">
        <v>183.2</v>
      </c>
    </row>
    <row r="74" spans="1:4" ht="15" x14ac:dyDescent="0.2">
      <c r="A74" s="9" t="s">
        <v>73</v>
      </c>
      <c r="B74" s="23" t="s">
        <v>10</v>
      </c>
      <c r="C74" s="51">
        <v>1487.8</v>
      </c>
      <c r="D74" s="51">
        <v>51.127000000000002</v>
      </c>
    </row>
    <row r="75" spans="1:4" ht="15" x14ac:dyDescent="0.2">
      <c r="A75" s="9" t="s">
        <v>157</v>
      </c>
      <c r="B75" s="24" t="s">
        <v>116</v>
      </c>
      <c r="C75" s="51">
        <v>108</v>
      </c>
      <c r="D75" s="51"/>
    </row>
    <row r="76" spans="1:4" ht="30" customHeight="1" x14ac:dyDescent="0.2">
      <c r="A76" s="61" t="s">
        <v>179</v>
      </c>
      <c r="B76" s="60" t="s">
        <v>143</v>
      </c>
      <c r="C76" s="62">
        <v>227.202</v>
      </c>
      <c r="D76" s="62">
        <v>4.26</v>
      </c>
    </row>
    <row r="77" spans="1:4" ht="14.25" x14ac:dyDescent="0.2">
      <c r="A77" s="31" t="s">
        <v>74</v>
      </c>
      <c r="B77" s="32" t="s">
        <v>6</v>
      </c>
      <c r="C77" s="54">
        <f>C78</f>
        <v>610</v>
      </c>
      <c r="D77" s="54">
        <f>D78</f>
        <v>0</v>
      </c>
    </row>
    <row r="78" spans="1:4" ht="15" x14ac:dyDescent="0.2">
      <c r="A78" s="11" t="s">
        <v>75</v>
      </c>
      <c r="B78" s="23" t="s">
        <v>8</v>
      </c>
      <c r="C78" s="53">
        <v>610</v>
      </c>
      <c r="D78" s="51">
        <v>0</v>
      </c>
    </row>
    <row r="79" spans="1:4" ht="15" x14ac:dyDescent="0.2">
      <c r="A79" s="11"/>
      <c r="B79" s="23" t="s">
        <v>192</v>
      </c>
      <c r="C79" s="53">
        <v>170</v>
      </c>
      <c r="D79" s="51"/>
    </row>
    <row r="80" spans="1:4" ht="14.25" x14ac:dyDescent="0.2">
      <c r="A80" s="31" t="s">
        <v>76</v>
      </c>
      <c r="B80" s="22" t="s">
        <v>7</v>
      </c>
      <c r="C80" s="54">
        <f>C81</f>
        <v>221.2</v>
      </c>
      <c r="D80" s="54">
        <f>D81</f>
        <v>0</v>
      </c>
    </row>
    <row r="81" spans="1:4" ht="15" x14ac:dyDescent="0.2">
      <c r="A81" s="11" t="s">
        <v>77</v>
      </c>
      <c r="B81" s="23" t="s">
        <v>8</v>
      </c>
      <c r="C81" s="53">
        <v>221.2</v>
      </c>
      <c r="D81" s="51">
        <v>0</v>
      </c>
    </row>
    <row r="82" spans="1:4" ht="14.25" x14ac:dyDescent="0.2">
      <c r="A82" s="31" t="s">
        <v>78</v>
      </c>
      <c r="B82" s="32" t="s">
        <v>16</v>
      </c>
      <c r="C82" s="54">
        <f>C83+C84+C85</f>
        <v>141.80599999999998</v>
      </c>
      <c r="D82" s="54">
        <f>D83+D84+D85</f>
        <v>18.138000000000002</v>
      </c>
    </row>
    <row r="83" spans="1:4" ht="17.25" customHeight="1" x14ac:dyDescent="0.2">
      <c r="A83" s="11" t="s">
        <v>79</v>
      </c>
      <c r="B83" s="23" t="s">
        <v>8</v>
      </c>
      <c r="C83" s="51">
        <v>61</v>
      </c>
      <c r="D83" s="51">
        <v>0</v>
      </c>
    </row>
    <row r="84" spans="1:4" ht="15" x14ac:dyDescent="0.2">
      <c r="A84" s="11" t="s">
        <v>80</v>
      </c>
      <c r="B84" s="23" t="s">
        <v>9</v>
      </c>
      <c r="C84" s="51">
        <v>35.805999999999997</v>
      </c>
      <c r="D84" s="51">
        <v>18.138000000000002</v>
      </c>
    </row>
    <row r="85" spans="1:4" ht="30" x14ac:dyDescent="0.2">
      <c r="A85" s="11" t="s">
        <v>32</v>
      </c>
      <c r="B85" s="24" t="s">
        <v>159</v>
      </c>
      <c r="C85" s="51">
        <v>45</v>
      </c>
      <c r="D85" s="51">
        <v>0</v>
      </c>
    </row>
    <row r="86" spans="1:4" ht="42.75" x14ac:dyDescent="0.2">
      <c r="A86" s="33" t="s">
        <v>25</v>
      </c>
      <c r="B86" s="34" t="s">
        <v>194</v>
      </c>
      <c r="C86" s="52">
        <f>C87+C90</f>
        <v>1699.2640000000001</v>
      </c>
      <c r="D86" s="52">
        <f>D87+D90</f>
        <v>0</v>
      </c>
    </row>
    <row r="87" spans="1:4" ht="14.25" x14ac:dyDescent="0.2">
      <c r="A87" s="21" t="s">
        <v>81</v>
      </c>
      <c r="B87" s="22" t="s">
        <v>34</v>
      </c>
      <c r="C87" s="54">
        <f>C88+C89</f>
        <v>1288.2</v>
      </c>
      <c r="D87" s="54">
        <f>D88</f>
        <v>0</v>
      </c>
    </row>
    <row r="88" spans="1:4" ht="30" x14ac:dyDescent="0.2">
      <c r="A88" s="9" t="s">
        <v>82</v>
      </c>
      <c r="B88" s="24" t="s">
        <v>108</v>
      </c>
      <c r="C88" s="53">
        <v>185.8</v>
      </c>
      <c r="D88" s="53"/>
    </row>
    <row r="89" spans="1:4" ht="20.100000000000001" customHeight="1" x14ac:dyDescent="0.2">
      <c r="A89" s="9" t="s">
        <v>160</v>
      </c>
      <c r="B89" s="24" t="s">
        <v>180</v>
      </c>
      <c r="C89" s="53">
        <v>1102.4000000000001</v>
      </c>
      <c r="D89" s="53"/>
    </row>
    <row r="90" spans="1:4" ht="14.25" x14ac:dyDescent="0.2">
      <c r="A90" s="21" t="s">
        <v>83</v>
      </c>
      <c r="B90" s="35" t="s">
        <v>40</v>
      </c>
      <c r="C90" s="54">
        <f>C91</f>
        <v>411.06400000000002</v>
      </c>
      <c r="D90" s="54">
        <f>D91</f>
        <v>0</v>
      </c>
    </row>
    <row r="91" spans="1:4" ht="30" x14ac:dyDescent="0.2">
      <c r="A91" s="9" t="s">
        <v>102</v>
      </c>
      <c r="B91" s="24" t="s">
        <v>114</v>
      </c>
      <c r="C91" s="53">
        <v>411.06400000000002</v>
      </c>
      <c r="D91" s="53"/>
    </row>
    <row r="92" spans="1:4" ht="30" customHeight="1" x14ac:dyDescent="0.2">
      <c r="A92" s="10" t="s">
        <v>26</v>
      </c>
      <c r="B92" s="34" t="s">
        <v>193</v>
      </c>
      <c r="C92" s="54">
        <f>C93</f>
        <v>618.56499999999994</v>
      </c>
      <c r="D92" s="54">
        <f>D93</f>
        <v>557.17699999999991</v>
      </c>
    </row>
    <row r="93" spans="1:4" ht="15" customHeight="1" x14ac:dyDescent="0.2">
      <c r="A93" s="10" t="s">
        <v>84</v>
      </c>
      <c r="B93" s="34" t="s">
        <v>35</v>
      </c>
      <c r="C93" s="54">
        <f>C94+C95</f>
        <v>618.56499999999994</v>
      </c>
      <c r="D93" s="54">
        <f>D94+D95</f>
        <v>557.17699999999991</v>
      </c>
    </row>
    <row r="94" spans="1:4" ht="15" x14ac:dyDescent="0.2">
      <c r="A94" s="11" t="s">
        <v>85</v>
      </c>
      <c r="B94" s="24" t="s">
        <v>10</v>
      </c>
      <c r="C94" s="53">
        <v>573.4</v>
      </c>
      <c r="D94" s="53">
        <v>537.29999999999995</v>
      </c>
    </row>
    <row r="95" spans="1:4" ht="15" x14ac:dyDescent="0.2">
      <c r="A95" s="11" t="s">
        <v>97</v>
      </c>
      <c r="B95" s="24" t="s">
        <v>98</v>
      </c>
      <c r="C95" s="53">
        <v>45.164999999999999</v>
      </c>
      <c r="D95" s="53">
        <v>19.876999999999999</v>
      </c>
    </row>
    <row r="96" spans="1:4" ht="30" customHeight="1" x14ac:dyDescent="0.2">
      <c r="A96" s="10" t="s">
        <v>28</v>
      </c>
      <c r="B96" s="34" t="s">
        <v>195</v>
      </c>
      <c r="C96" s="54">
        <f>C97</f>
        <v>500.98600000000005</v>
      </c>
      <c r="D96" s="54">
        <f>D97</f>
        <v>412.84800000000001</v>
      </c>
    </row>
    <row r="97" spans="1:5" ht="14.25" x14ac:dyDescent="0.2">
      <c r="A97" s="10" t="s">
        <v>86</v>
      </c>
      <c r="B97" s="34" t="s">
        <v>38</v>
      </c>
      <c r="C97" s="54">
        <f>C98+C99</f>
        <v>500.98600000000005</v>
      </c>
      <c r="D97" s="54">
        <f>D98+D99</f>
        <v>412.84800000000001</v>
      </c>
    </row>
    <row r="98" spans="1:5" ht="30" x14ac:dyDescent="0.2">
      <c r="A98" s="11" t="s">
        <v>103</v>
      </c>
      <c r="B98" s="24" t="s">
        <v>181</v>
      </c>
      <c r="C98" s="53">
        <v>62.386000000000003</v>
      </c>
      <c r="D98" s="53">
        <v>60.548000000000002</v>
      </c>
    </row>
    <row r="99" spans="1:5" ht="15" x14ac:dyDescent="0.2">
      <c r="A99" s="11" t="s">
        <v>104</v>
      </c>
      <c r="B99" s="24" t="s">
        <v>10</v>
      </c>
      <c r="C99" s="53">
        <v>438.6</v>
      </c>
      <c r="D99" s="53">
        <v>352.3</v>
      </c>
    </row>
    <row r="100" spans="1:5" ht="28.5" x14ac:dyDescent="0.2">
      <c r="A100" s="39" t="s">
        <v>117</v>
      </c>
      <c r="B100" s="34" t="s">
        <v>196</v>
      </c>
      <c r="C100" s="54">
        <f>C101+C102+C103+C104</f>
        <v>3969.4569999999999</v>
      </c>
      <c r="D100" s="54">
        <f>D101+D102+D103+D104</f>
        <v>2666.3450000000003</v>
      </c>
    </row>
    <row r="101" spans="1:5" ht="15" x14ac:dyDescent="0.2">
      <c r="A101" s="9" t="s">
        <v>119</v>
      </c>
      <c r="B101" s="23" t="s">
        <v>8</v>
      </c>
      <c r="C101" s="53">
        <v>3731.6559999999999</v>
      </c>
      <c r="D101" s="53">
        <v>2577.4450000000002</v>
      </c>
    </row>
    <row r="102" spans="1:5" ht="15" x14ac:dyDescent="0.2">
      <c r="A102" s="9" t="s">
        <v>118</v>
      </c>
      <c r="B102" s="23" t="s">
        <v>162</v>
      </c>
      <c r="C102" s="53">
        <v>44.512</v>
      </c>
      <c r="D102" s="53">
        <v>0</v>
      </c>
    </row>
    <row r="103" spans="1:5" ht="15" x14ac:dyDescent="0.2">
      <c r="A103" s="9" t="s">
        <v>161</v>
      </c>
      <c r="B103" s="24" t="s">
        <v>167</v>
      </c>
      <c r="C103" s="53">
        <v>176.1</v>
      </c>
      <c r="D103" s="53">
        <v>88.9</v>
      </c>
    </row>
    <row r="104" spans="1:5" ht="30" x14ac:dyDescent="0.2">
      <c r="A104" s="9" t="s">
        <v>166</v>
      </c>
      <c r="B104" s="24" t="s">
        <v>164</v>
      </c>
      <c r="C104" s="53">
        <v>17.189</v>
      </c>
      <c r="D104" s="53">
        <v>0</v>
      </c>
    </row>
    <row r="105" spans="1:5" ht="42.75" x14ac:dyDescent="0.2">
      <c r="A105" s="21" t="s">
        <v>120</v>
      </c>
      <c r="B105" s="34" t="s">
        <v>197</v>
      </c>
      <c r="C105" s="54">
        <f>C106+C107+C108+C109+C110</f>
        <v>3400.2639999999997</v>
      </c>
      <c r="D105" s="54">
        <f>D106+D107+D108+D109+D110</f>
        <v>2847.1110000000003</v>
      </c>
    </row>
    <row r="106" spans="1:5" ht="20.100000000000001" customHeight="1" x14ac:dyDescent="0.2">
      <c r="A106" s="9" t="s">
        <v>121</v>
      </c>
      <c r="B106" s="23" t="s">
        <v>8</v>
      </c>
      <c r="C106" s="53">
        <v>2670.3539999999998</v>
      </c>
      <c r="D106" s="53">
        <v>2302.8820000000001</v>
      </c>
    </row>
    <row r="107" spans="1:5" ht="15" x14ac:dyDescent="0.25">
      <c r="A107" s="9" t="s">
        <v>122</v>
      </c>
      <c r="B107" s="23" t="s">
        <v>10</v>
      </c>
      <c r="C107" s="53">
        <v>387.7</v>
      </c>
      <c r="D107" s="53">
        <v>370.8</v>
      </c>
      <c r="E107" s="13"/>
    </row>
    <row r="108" spans="1:5" ht="15" x14ac:dyDescent="0.25">
      <c r="A108" s="9" t="s">
        <v>123</v>
      </c>
      <c r="B108" s="23" t="s">
        <v>162</v>
      </c>
      <c r="C108" s="53">
        <v>100.46299999999999</v>
      </c>
      <c r="D108" s="53">
        <v>99.028999999999996</v>
      </c>
      <c r="E108" s="13"/>
    </row>
    <row r="109" spans="1:5" ht="15" x14ac:dyDescent="0.25">
      <c r="A109" s="9" t="s">
        <v>165</v>
      </c>
      <c r="B109" s="24" t="s">
        <v>109</v>
      </c>
      <c r="C109" s="53">
        <v>188.1</v>
      </c>
      <c r="D109" s="53">
        <v>74.400000000000006</v>
      </c>
      <c r="E109" s="13"/>
    </row>
    <row r="110" spans="1:5" ht="30" x14ac:dyDescent="0.25">
      <c r="A110" s="9" t="s">
        <v>183</v>
      </c>
      <c r="B110" s="24" t="s">
        <v>164</v>
      </c>
      <c r="C110" s="53">
        <v>53.646999999999998</v>
      </c>
      <c r="D110" s="53">
        <v>0</v>
      </c>
      <c r="E110" s="13"/>
    </row>
    <row r="111" spans="1:5" ht="28.5" x14ac:dyDescent="0.2">
      <c r="A111" s="33" t="s">
        <v>124</v>
      </c>
      <c r="B111" s="34" t="s">
        <v>198</v>
      </c>
      <c r="C111" s="52">
        <f>C112+C113+C114+C115+C116</f>
        <v>22935.735999999997</v>
      </c>
      <c r="D111" s="52">
        <f>D112+D113+D114+D115+D116</f>
        <v>19307.592000000001</v>
      </c>
    </row>
    <row r="112" spans="1:5" ht="19.5" customHeight="1" x14ac:dyDescent="0.2">
      <c r="A112" s="9" t="s">
        <v>125</v>
      </c>
      <c r="B112" s="23" t="s">
        <v>8</v>
      </c>
      <c r="C112" s="53">
        <v>9055.7340000000004</v>
      </c>
      <c r="D112" s="53">
        <v>6782.8540000000003</v>
      </c>
    </row>
    <row r="113" spans="1:5" ht="15" x14ac:dyDescent="0.2">
      <c r="A113" s="9" t="s">
        <v>126</v>
      </c>
      <c r="B113" s="23" t="s">
        <v>115</v>
      </c>
      <c r="C113" s="53">
        <v>12939.852999999999</v>
      </c>
      <c r="D113" s="53">
        <v>12514.138000000001</v>
      </c>
    </row>
    <row r="114" spans="1:5" ht="60" x14ac:dyDescent="0.2">
      <c r="A114" s="9" t="s">
        <v>127</v>
      </c>
      <c r="B114" s="24" t="s">
        <v>107</v>
      </c>
      <c r="C114" s="53">
        <v>49.1</v>
      </c>
      <c r="D114" s="53">
        <v>0</v>
      </c>
      <c r="E114" s="7"/>
    </row>
    <row r="115" spans="1:5" ht="15" x14ac:dyDescent="0.2">
      <c r="A115" s="9" t="s">
        <v>129</v>
      </c>
      <c r="B115" s="23" t="s">
        <v>109</v>
      </c>
      <c r="C115" s="51">
        <v>842.5</v>
      </c>
      <c r="D115" s="51">
        <v>10.6</v>
      </c>
    </row>
    <row r="116" spans="1:5" ht="30" x14ac:dyDescent="0.2">
      <c r="A116" s="9" t="s">
        <v>128</v>
      </c>
      <c r="B116" s="24" t="s">
        <v>163</v>
      </c>
      <c r="C116" s="51">
        <v>48.548999999999999</v>
      </c>
      <c r="D116" s="51"/>
    </row>
    <row r="117" spans="1:5" ht="15" x14ac:dyDescent="0.2">
      <c r="A117" s="30" t="s">
        <v>172</v>
      </c>
      <c r="B117" s="19" t="s">
        <v>2</v>
      </c>
      <c r="C117" s="52">
        <f>C13+C15+C86+C92+C96+C100+C105+C111</f>
        <v>68509.56</v>
      </c>
      <c r="D117" s="52">
        <f>D13+D15+D86+D92+D96+D100+D105+D111</f>
        <v>32561.850000000002</v>
      </c>
    </row>
    <row r="118" spans="1:5" ht="15" x14ac:dyDescent="0.2">
      <c r="A118" s="9"/>
      <c r="B118" s="36" t="s">
        <v>12</v>
      </c>
      <c r="C118" s="54"/>
      <c r="D118" s="54"/>
    </row>
    <row r="119" spans="1:5" ht="15" x14ac:dyDescent="0.2">
      <c r="A119" s="37" t="s">
        <v>130</v>
      </c>
      <c r="B119" s="23" t="s">
        <v>8</v>
      </c>
      <c r="C119" s="58">
        <f>C14+C17+C18+C19+C20+C21+C22+C23+C28+C38+C43+C48+C54+C63+C66+C68+C73+C78+C81+C83+C88+C95+C98+C101+C106+C112</f>
        <v>34962</v>
      </c>
      <c r="D119" s="58">
        <f>D13+D17+D18+D19+D20+D21+D22+D23+D28+D38+D43+D48+D54+D63+D66+D68+D73+D78+D81+D83+D88+D95+D98+D101+D106+D112</f>
        <v>15707.596000000001</v>
      </c>
    </row>
    <row r="120" spans="1:5" ht="15" x14ac:dyDescent="0.2">
      <c r="A120" s="37" t="s">
        <v>131</v>
      </c>
      <c r="B120" s="23" t="s">
        <v>27</v>
      </c>
      <c r="C120" s="53">
        <f>C25+C39+C103+C109+C115</f>
        <v>1313.7</v>
      </c>
      <c r="D120" s="53">
        <f>D25+D39+D103+D109+D115</f>
        <v>173.9</v>
      </c>
      <c r="E120" s="12"/>
    </row>
    <row r="121" spans="1:5" ht="30" x14ac:dyDescent="0.2">
      <c r="A121" s="46" t="s">
        <v>144</v>
      </c>
      <c r="B121" s="26" t="s">
        <v>13</v>
      </c>
      <c r="C121" s="53">
        <f>C56+C61</f>
        <v>215</v>
      </c>
      <c r="D121" s="53">
        <f>D56+D61</f>
        <v>0</v>
      </c>
      <c r="E121" s="12"/>
    </row>
    <row r="122" spans="1:5" ht="15" x14ac:dyDescent="0.2">
      <c r="A122" s="27" t="s">
        <v>132</v>
      </c>
      <c r="B122" s="24" t="s">
        <v>113</v>
      </c>
      <c r="C122" s="56">
        <f>C55</f>
        <v>50</v>
      </c>
      <c r="D122" s="53"/>
      <c r="E122" s="12"/>
    </row>
    <row r="123" spans="1:5" ht="14.25" x14ac:dyDescent="0.2">
      <c r="A123" s="27"/>
      <c r="B123" s="34" t="s">
        <v>168</v>
      </c>
      <c r="C123" s="55">
        <f>C119+C120+C121+C122</f>
        <v>36540.699999999997</v>
      </c>
      <c r="D123" s="54">
        <f>D119+D120+D121+D122</f>
        <v>15881.496000000001</v>
      </c>
      <c r="E123" s="12"/>
    </row>
    <row r="124" spans="1:5" ht="30" customHeight="1" x14ac:dyDescent="0.2">
      <c r="A124" s="47" t="s">
        <v>133</v>
      </c>
      <c r="B124" s="24" t="s">
        <v>169</v>
      </c>
      <c r="C124" s="51">
        <f>C24+C44+C94+C99+C107+C84+C74</f>
        <v>3579.5169999999998</v>
      </c>
      <c r="D124" s="51">
        <f>D24+D44+D74+D84+D94+D99+D107</f>
        <v>1740.1969999999999</v>
      </c>
    </row>
    <row r="125" spans="1:5" ht="15" x14ac:dyDescent="0.2">
      <c r="A125" s="46" t="s">
        <v>134</v>
      </c>
      <c r="B125" s="23" t="s">
        <v>115</v>
      </c>
      <c r="C125" s="53">
        <f>C91+C69+C113</f>
        <v>15796.324999999999</v>
      </c>
      <c r="D125" s="53">
        <f>D113+D91+D69</f>
        <v>14830.318000000001</v>
      </c>
    </row>
    <row r="126" spans="1:5" ht="45" x14ac:dyDescent="0.2">
      <c r="A126" s="46" t="s">
        <v>135</v>
      </c>
      <c r="B126" s="24" t="s">
        <v>31</v>
      </c>
      <c r="C126" s="53">
        <f>C114</f>
        <v>49.1</v>
      </c>
      <c r="D126" s="53"/>
    </row>
    <row r="127" spans="1:5" ht="30" x14ac:dyDescent="0.2">
      <c r="A127" s="64" t="s">
        <v>136</v>
      </c>
      <c r="B127" s="24" t="s">
        <v>141</v>
      </c>
      <c r="C127" s="53">
        <f>C46+C50+C70+C76+C102+C108</f>
        <v>1811.1769999999999</v>
      </c>
      <c r="D127" s="53">
        <f>D46+D50+D70+D76+D102+D108</f>
        <v>109.839</v>
      </c>
    </row>
    <row r="128" spans="1:5" ht="15" customHeight="1" x14ac:dyDescent="0.2">
      <c r="A128" s="46" t="s">
        <v>137</v>
      </c>
      <c r="B128" s="24" t="s">
        <v>182</v>
      </c>
      <c r="C128" s="53">
        <f>C58</f>
        <v>1979.4</v>
      </c>
      <c r="D128" s="53"/>
    </row>
    <row r="129" spans="1:8" ht="15" x14ac:dyDescent="0.2">
      <c r="A129" s="43" t="s">
        <v>145</v>
      </c>
      <c r="B129" s="26" t="s">
        <v>93</v>
      </c>
      <c r="C129" s="56">
        <f>C40+C45+C71+C51+C75</f>
        <v>2060.4</v>
      </c>
      <c r="D129" s="56">
        <f>D40+D45+D71+D51+D75</f>
        <v>0</v>
      </c>
    </row>
    <row r="130" spans="1:8" ht="15" x14ac:dyDescent="0.2">
      <c r="A130" s="43" t="s">
        <v>138</v>
      </c>
      <c r="B130" s="24" t="s">
        <v>91</v>
      </c>
      <c r="C130" s="53">
        <f>C49+C57</f>
        <v>1987.3</v>
      </c>
      <c r="D130" s="53"/>
    </row>
    <row r="131" spans="1:8" ht="30" x14ac:dyDescent="0.2">
      <c r="A131" s="46" t="s">
        <v>139</v>
      </c>
      <c r="B131" s="24" t="s">
        <v>92</v>
      </c>
      <c r="C131" s="53">
        <f>C26+C41+C52+C59+C64+C85+C89+C104+C110+C116</f>
        <v>4705.6409999999996</v>
      </c>
      <c r="D131" s="53">
        <f>D26+D41+D52+D59+D64+D85+D89+D104+D110+D116</f>
        <v>0</v>
      </c>
      <c r="E131" s="7"/>
      <c r="F131" s="7"/>
      <c r="G131" s="7"/>
    </row>
    <row r="132" spans="1:8" ht="14.25" x14ac:dyDescent="0.2">
      <c r="A132" s="19" t="s">
        <v>140</v>
      </c>
      <c r="B132" s="65" t="s">
        <v>170</v>
      </c>
      <c r="C132" s="52">
        <f>C119+C120+C121+C122+C124+C125+C126+C127+C128+C129+C130+C131</f>
        <v>68509.56</v>
      </c>
      <c r="D132" s="52">
        <f>D119+D120+D121+D122+D124+D125+D126+D127+D128+D129+D130+D131</f>
        <v>32561.85</v>
      </c>
    </row>
    <row r="133" spans="1:8" x14ac:dyDescent="0.2">
      <c r="B133" s="2"/>
      <c r="C133" s="1"/>
      <c r="D133" s="1"/>
    </row>
    <row r="134" spans="1:8" x14ac:dyDescent="0.2">
      <c r="B134" s="2"/>
      <c r="C134" s="1" t="s">
        <v>105</v>
      </c>
      <c r="D134" s="1"/>
    </row>
    <row r="135" spans="1:8" x14ac:dyDescent="0.2">
      <c r="B135" s="2"/>
      <c r="C135" s="1"/>
      <c r="D135" s="1"/>
    </row>
    <row r="136" spans="1:8" x14ac:dyDescent="0.2">
      <c r="B136" s="2"/>
      <c r="C136" s="1"/>
      <c r="D136" s="1"/>
    </row>
    <row r="137" spans="1:8" x14ac:dyDescent="0.2">
      <c r="B137" s="2"/>
      <c r="C137" s="1"/>
      <c r="D137" s="1"/>
    </row>
    <row r="138" spans="1:8" x14ac:dyDescent="0.2">
      <c r="B138" s="2"/>
      <c r="C138" s="1"/>
      <c r="D138" s="1"/>
    </row>
    <row r="139" spans="1:8" x14ac:dyDescent="0.2">
      <c r="B139" s="2"/>
      <c r="C139" s="1"/>
      <c r="D139" s="1"/>
      <c r="H139" s="8"/>
    </row>
    <row r="140" spans="1:8" x14ac:dyDescent="0.2">
      <c r="B140" s="2"/>
      <c r="C140" s="1"/>
      <c r="D140" s="1"/>
    </row>
    <row r="141" spans="1:8" x14ac:dyDescent="0.2">
      <c r="B141" s="2"/>
      <c r="C141" s="1"/>
      <c r="D141" s="1"/>
    </row>
    <row r="142" spans="1:8" x14ac:dyDescent="0.2">
      <c r="B142" s="2"/>
      <c r="C142" s="1"/>
      <c r="D142" s="1"/>
    </row>
    <row r="143" spans="1:8" x14ac:dyDescent="0.2">
      <c r="B143" s="2"/>
      <c r="C143" s="1"/>
      <c r="D143" s="1"/>
    </row>
    <row r="144" spans="1:8" x14ac:dyDescent="0.2">
      <c r="B144" s="2"/>
      <c r="C144" s="1"/>
      <c r="D144" s="1"/>
    </row>
    <row r="145" spans="2:4" x14ac:dyDescent="0.2">
      <c r="B145" s="2"/>
      <c r="C145" s="1"/>
      <c r="D145" s="1"/>
    </row>
    <row r="146" spans="2:4" x14ac:dyDescent="0.2">
      <c r="B146" s="2"/>
      <c r="C146" s="1"/>
      <c r="D146" s="1"/>
    </row>
    <row r="148" spans="2:4" x14ac:dyDescent="0.2">
      <c r="C148" s="1"/>
      <c r="D148" s="1"/>
    </row>
  </sheetData>
  <mergeCells count="2">
    <mergeCell ref="B7:D7"/>
    <mergeCell ref="B8:C8"/>
  </mergeCells>
  <phoneticPr fontId="1" type="noConversion"/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 3 priedas, bendra</vt:lpstr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Reda Pilelienė</cp:lastModifiedBy>
  <cp:lastPrinted>2023-01-31T06:21:48Z</cp:lastPrinted>
  <dcterms:created xsi:type="dcterms:W3CDTF">2009-01-12T06:33:21Z</dcterms:created>
  <dcterms:modified xsi:type="dcterms:W3CDTF">2023-01-31T14:34:28Z</dcterms:modified>
</cp:coreProperties>
</file>