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4"/>
  </bookViews>
  <sheets>
    <sheet name="1 priedas" sheetId="18" r:id="rId1"/>
    <sheet name="3 priedas" sheetId="20" r:id="rId2"/>
    <sheet name="6 priedas" sheetId="17" r:id="rId3"/>
    <sheet name="7 priedas" sheetId="21" r:id="rId4"/>
    <sheet name="8 priedas" sheetId="2" r:id="rId5"/>
  </sheets>
  <calcPr calcId="145621"/>
</workbook>
</file>

<file path=xl/calcChain.xml><?xml version="1.0" encoding="utf-8"?>
<calcChain xmlns="http://schemas.openxmlformats.org/spreadsheetml/2006/main">
  <c r="D26" i="20" l="1"/>
  <c r="E52" i="20" l="1"/>
  <c r="F52" i="20"/>
  <c r="D52" i="20"/>
  <c r="E56" i="20"/>
  <c r="F56" i="20"/>
  <c r="D56" i="20"/>
  <c r="C56" i="20" s="1"/>
  <c r="D51" i="20"/>
  <c r="F15" i="2" l="1"/>
  <c r="D15" i="2"/>
  <c r="F12" i="2"/>
  <c r="D12" i="2"/>
  <c r="E13" i="2"/>
  <c r="E12" i="2" s="1"/>
  <c r="E15" i="2" s="1"/>
  <c r="F13" i="2"/>
  <c r="D13" i="2"/>
  <c r="C14" i="2"/>
  <c r="C15" i="2" l="1"/>
  <c r="C13" i="2"/>
  <c r="C12" i="2"/>
  <c r="C52" i="20" l="1"/>
  <c r="E27" i="20"/>
  <c r="E26" i="20" s="1"/>
  <c r="F27" i="20"/>
  <c r="D27" i="20"/>
  <c r="C30" i="20"/>
  <c r="C28" i="20"/>
  <c r="C27" i="20" l="1"/>
  <c r="F26" i="20"/>
  <c r="E15" i="20" l="1"/>
  <c r="F15" i="20"/>
  <c r="D15" i="20"/>
  <c r="C18" i="20"/>
  <c r="E53" i="20" l="1"/>
  <c r="D53" i="20"/>
  <c r="C31" i="20"/>
  <c r="C19" i="18"/>
  <c r="C10" i="18"/>
  <c r="E32" i="20"/>
  <c r="F32" i="20"/>
  <c r="D32" i="20"/>
  <c r="D46" i="20" l="1"/>
  <c r="E40" i="17"/>
  <c r="F40" i="17"/>
  <c r="D40" i="17"/>
  <c r="C40" i="17" l="1"/>
  <c r="E28" i="17"/>
  <c r="F28" i="17"/>
  <c r="D28" i="17"/>
  <c r="E32" i="17"/>
  <c r="F32" i="17"/>
  <c r="D32" i="17"/>
  <c r="C32" i="17" s="1"/>
  <c r="E30" i="17"/>
  <c r="F30" i="17"/>
  <c r="D30" i="17"/>
  <c r="C30" i="17" s="1"/>
  <c r="E26" i="17"/>
  <c r="F26" i="17"/>
  <c r="D26" i="17"/>
  <c r="C26" i="17" s="1"/>
  <c r="C27" i="17"/>
  <c r="C29" i="17"/>
  <c r="C31" i="17"/>
  <c r="C33" i="17"/>
  <c r="E16" i="17"/>
  <c r="F16" i="17"/>
  <c r="C16" i="17" s="1"/>
  <c r="D16" i="17"/>
  <c r="C17" i="17"/>
  <c r="E21" i="17"/>
  <c r="F21" i="17"/>
  <c r="D21" i="17"/>
  <c r="C23" i="17"/>
  <c r="C28" i="17" l="1"/>
  <c r="E23" i="20"/>
  <c r="F23" i="20"/>
  <c r="D23" i="20"/>
  <c r="E55" i="20"/>
  <c r="F55" i="20"/>
  <c r="D55" i="20"/>
  <c r="E54" i="20"/>
  <c r="F54" i="20"/>
  <c r="D54" i="20"/>
  <c r="E39" i="20"/>
  <c r="F39" i="20"/>
  <c r="D39" i="20"/>
  <c r="C39" i="20" l="1"/>
  <c r="C40" i="20"/>
  <c r="E35" i="20" l="1"/>
  <c r="F35" i="20"/>
  <c r="D35" i="20"/>
  <c r="E42" i="20"/>
  <c r="E41" i="20" s="1"/>
  <c r="F42" i="20"/>
  <c r="F41" i="20" s="1"/>
  <c r="D42" i="20"/>
  <c r="C43" i="20"/>
  <c r="E38" i="17"/>
  <c r="F38" i="17"/>
  <c r="D38" i="17"/>
  <c r="E13" i="17"/>
  <c r="F13" i="17"/>
  <c r="D13" i="17"/>
  <c r="C14" i="17"/>
  <c r="E37" i="17"/>
  <c r="F37" i="17"/>
  <c r="E39" i="17"/>
  <c r="F39" i="17"/>
  <c r="D39" i="17"/>
  <c r="D37" i="17"/>
  <c r="E34" i="17"/>
  <c r="F34" i="17"/>
  <c r="D34" i="17"/>
  <c r="C35" i="17"/>
  <c r="E18" i="17"/>
  <c r="F18" i="17"/>
  <c r="D18" i="17"/>
  <c r="C19" i="17"/>
  <c r="C15" i="17"/>
  <c r="C13" i="17" l="1"/>
  <c r="C38" i="17"/>
  <c r="F48" i="20"/>
  <c r="F53" i="20" s="1"/>
  <c r="C35" i="20"/>
  <c r="C42" i="20"/>
  <c r="D41" i="20"/>
  <c r="C41" i="20" s="1"/>
  <c r="C39" i="17"/>
  <c r="C34" i="17"/>
  <c r="C33" i="20" l="1"/>
  <c r="C34" i="20"/>
  <c r="C36" i="20"/>
  <c r="F20" i="20"/>
  <c r="F51" i="20" s="1"/>
  <c r="E20" i="20"/>
  <c r="E51" i="20" s="1"/>
  <c r="D20" i="20"/>
  <c r="C21" i="20"/>
  <c r="E37" i="20"/>
  <c r="F37" i="20"/>
  <c r="D37" i="20"/>
  <c r="C38" i="20"/>
  <c r="C16" i="20"/>
  <c r="C24" i="20"/>
  <c r="C29" i="20"/>
  <c r="C22" i="20"/>
  <c r="F19" i="20" l="1"/>
  <c r="F14" i="20" s="1"/>
  <c r="E19" i="20"/>
  <c r="E14" i="20" s="1"/>
  <c r="C32" i="20"/>
  <c r="C20" i="20"/>
  <c r="D19" i="20"/>
  <c r="C19" i="20" s="1"/>
  <c r="C37" i="20"/>
  <c r="C26" i="20"/>
  <c r="D14" i="20" l="1"/>
  <c r="F16" i="21"/>
  <c r="F15" i="21" s="1"/>
  <c r="D15" i="21"/>
  <c r="E15" i="21"/>
  <c r="E13" i="21"/>
  <c r="F13" i="21"/>
  <c r="D13" i="21"/>
  <c r="C14" i="21"/>
  <c r="C13" i="21" l="1"/>
  <c r="C15" i="21"/>
  <c r="C16" i="21"/>
  <c r="E44" i="20"/>
  <c r="F44" i="20"/>
  <c r="D44" i="20"/>
  <c r="C45" i="20"/>
  <c r="C44" i="20" l="1"/>
  <c r="C51" i="20"/>
  <c r="C48" i="20"/>
  <c r="C47" i="20"/>
  <c r="F46" i="20"/>
  <c r="F49" i="20" s="1"/>
  <c r="E46" i="20"/>
  <c r="E49" i="20" s="1"/>
  <c r="D49" i="20"/>
  <c r="C25" i="20"/>
  <c r="C17" i="20"/>
  <c r="C23" i="20" l="1"/>
  <c r="C55" i="20"/>
  <c r="C15" i="20"/>
  <c r="C46" i="20"/>
  <c r="C54" i="20"/>
  <c r="C53" i="20"/>
  <c r="C49" i="20" l="1"/>
  <c r="C14" i="20"/>
  <c r="C18" i="17" l="1"/>
  <c r="C20" i="17"/>
  <c r="E24" i="17" l="1"/>
  <c r="E36" i="17" s="1"/>
  <c r="F24" i="17"/>
  <c r="F36" i="17" s="1"/>
  <c r="D24" i="17"/>
  <c r="D36" i="17" s="1"/>
  <c r="C25" i="17"/>
  <c r="C24" i="17" l="1"/>
  <c r="C36" i="17" l="1"/>
  <c r="C21" i="17"/>
  <c r="C22" i="17" l="1"/>
  <c r="C37" i="17" l="1"/>
</calcChain>
</file>

<file path=xl/sharedStrings.xml><?xml version="1.0" encoding="utf-8"?>
<sst xmlns="http://schemas.openxmlformats.org/spreadsheetml/2006/main" count="206" uniqueCount="144">
  <si>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</si>
  <si>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</si>
  <si>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</si>
  <si>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</si>
  <si>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</si>
  <si>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</si>
  <si>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</si>
  <si>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</si>
  <si>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</si>
  <si>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</si>
  <si>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</si>
  <si>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</si>
  <si>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</si>
  <si>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</si>
  <si>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</si>
  <si>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</si>
  <si>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</si>
  <si>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</si>
  <si>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</si>
  <si>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</si>
  <si>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</si>
  <si>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</si>
  <si>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</si>
  <si>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Bendroji programa (Nr. 01)</t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</si>
  <si>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</si>
  <si>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</si>
  <si>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2.5.</t>
  </si>
  <si>
    <t>Vietinio ūkio ir turto valdymo programa (Nr. 05)</t>
  </si>
  <si>
    <t>2.</t>
  </si>
  <si>
    <t>2.1.</t>
  </si>
  <si>
    <t>2.5.5.</t>
  </si>
  <si>
    <t>9.9.</t>
  </si>
  <si>
    <t>Asignavimų valdytojai–įstaigų vadovai</t>
  </si>
  <si>
    <t>iš jų: darbo užmokesčiui</t>
  </si>
  <si>
    <t>Salantų gimnazija</t>
  </si>
  <si>
    <t>Iš viso, iš jų:</t>
  </si>
  <si>
    <t xml:space="preserve">savarankiškoms funkcijoms vykdyti  </t>
  </si>
  <si>
    <t>6 priedas</t>
  </si>
  <si>
    <t>15.</t>
  </si>
  <si>
    <t>Valstybės biudžeto dotacijos nuosavų lėšų daliai ir kitos valstybės biudžeto lėšos, iš jų:</t>
  </si>
  <si>
    <t>8.</t>
  </si>
  <si>
    <t>8.1.</t>
  </si>
  <si>
    <t>7 priedas</t>
  </si>
  <si>
    <t>Valstybės biudžeto dotacijos nuosavų lėšų daliai ir kitos valstybės biudžeto lėšos</t>
  </si>
  <si>
    <t>Europos Sąjungos finansinės paramos lėšos</t>
  </si>
  <si>
    <t>6.</t>
  </si>
  <si>
    <t>Kultūros programa (Nr. 07)-asignavimų valdytojai (kultūros įstaigų vadovai)</t>
  </si>
  <si>
    <t>Kretingos muziejus</t>
  </si>
  <si>
    <t>Iš viso kultūros įstaigose, iš jų:</t>
  </si>
  <si>
    <t>Švietimo programa (Nr. 08) - asignavimų valdytojai (švietimo įstaigų vadovai)</t>
  </si>
  <si>
    <t xml:space="preserve">                                                                               2021 m. balandžio     d. sprendimo Nr. T2-</t>
  </si>
  <si>
    <t xml:space="preserve">2021 metų Kretingos  rajono  savivaldybės  biudžeto  pajamų ir  kitų </t>
  </si>
  <si>
    <t>2021 m. balandžio     d. sprendimo Nr. T2-</t>
  </si>
  <si>
    <t>2021 metų Kretingos rajono savivaldybės biudžeto asignavimų</t>
  </si>
  <si>
    <t xml:space="preserve">2021 m. balandžio     d. sprendimo Nr. T2- </t>
  </si>
  <si>
    <t xml:space="preserve">2021 m. balandžio    d. sprendimo Nr. T2- </t>
  </si>
  <si>
    <t>Kelių priežiūros ir plėtros programos finansavimo lėšos</t>
  </si>
  <si>
    <t>2.2.</t>
  </si>
  <si>
    <t>Seniūnijų programa (Nr. 02)</t>
  </si>
  <si>
    <t>2.2.2.</t>
  </si>
  <si>
    <t>2.1.6.</t>
  </si>
  <si>
    <t>Direktoriaus rezervas</t>
  </si>
  <si>
    <t>2.6.</t>
  </si>
  <si>
    <t>Sveikatos apsaugos programa (Nr. 06)</t>
  </si>
  <si>
    <t>2.6.2.</t>
  </si>
  <si>
    <t>2.5.1.</t>
  </si>
  <si>
    <t>2.1.5.</t>
  </si>
  <si>
    <t>Mero fondas</t>
  </si>
  <si>
    <t>2.11.</t>
  </si>
  <si>
    <t>Informacinių technologijų programa (Nr.11)</t>
  </si>
  <si>
    <t>2.11.1.</t>
  </si>
  <si>
    <t>2.2.1.</t>
  </si>
  <si>
    <t>Seniūnijų  veiklos išlaidos, iš jų:</t>
  </si>
  <si>
    <t>Kretingos m. seniūnija</t>
  </si>
  <si>
    <t>2.8.3.</t>
  </si>
  <si>
    <t xml:space="preserve">Europos Sąjungos finansinės paramos lėšos </t>
  </si>
  <si>
    <t>2.8.</t>
  </si>
  <si>
    <t>Švietimo programa (Nr. 08)</t>
  </si>
  <si>
    <t>2.8.6.</t>
  </si>
  <si>
    <t xml:space="preserve">Valstybės biudžeto dotacija nuosavų lėšų daliai ir kitos valstybės biudžeto lėšos
</t>
  </si>
  <si>
    <t>Jurgio Pabrėžos universitetinė gimnazija</t>
  </si>
  <si>
    <t>valstybės biudžeto lėšos skaitmeninio ugdymo plėtrai ir konsultacijoms mokiniams, patiriantiems mokymosi sunkumų</t>
  </si>
  <si>
    <t>Darbėnų gimnazija</t>
  </si>
  <si>
    <t>Vydmantų gimnazija</t>
  </si>
  <si>
    <t>Viešoji įstaiga Pranciškonų gimnazija</t>
  </si>
  <si>
    <t>valstybės biudžeto lėšos tiesioginėms konsultacijoms abiturientams</t>
  </si>
  <si>
    <t>5.</t>
  </si>
  <si>
    <t>Kretingos rajono savivaldybės visuomenės sveikatos biuras (asignavimų valdytojas–įstaigos vadovas)</t>
  </si>
  <si>
    <t>5.1.</t>
  </si>
  <si>
    <t>5.1.3.</t>
  </si>
  <si>
    <t>2.9.</t>
  </si>
  <si>
    <t>Socialinės paramos programa (Nr. 09)</t>
  </si>
  <si>
    <t>2.9.1.</t>
  </si>
  <si>
    <t>14.</t>
  </si>
  <si>
    <t>14.1.</t>
  </si>
  <si>
    <t>Valstybės biudžeto lėšos mokinių, pasirinkusių laikyti brandos egzaminus 2021 metais ir dėl COVID-19 pandemijos patyrusių mokymosi praradimų, tiesioginėms konsultacijoms</t>
  </si>
  <si>
    <t>17.</t>
  </si>
  <si>
    <t>14.2.</t>
  </si>
  <si>
    <t>Valstybės biudžeto lėšos neformaliojo vaikų švietimo programų finansavimui</t>
  </si>
  <si>
    <t>2.12.</t>
  </si>
  <si>
    <t>Architektūros ir teritorijų planavimo programa (Nr.12)</t>
  </si>
  <si>
    <t>2.12.1.</t>
  </si>
  <si>
    <t>6.1.</t>
  </si>
  <si>
    <t>8.4.</t>
  </si>
  <si>
    <t>9.8.</t>
  </si>
  <si>
    <t>9.10.</t>
  </si>
  <si>
    <t>Valstybės biudžeto lėšos 2020 metais negautoms pajamoms padengti</t>
  </si>
  <si>
    <t>Valstybės biudžeto lėšos patirtoms išlaidoms, susijusioms su darbuotojų darbo užmokesčio didinimu</t>
  </si>
  <si>
    <t>14.3.</t>
  </si>
  <si>
    <t>Valstybės biudžeto lėšos COVID-19 pandemijos padariniam šalinti (įstaigų patirtoms išlaidoms, susijusioms su darbuotojų darbo užmokesčio didinimu, kompensuoti)</t>
  </si>
  <si>
    <t>14.4.</t>
  </si>
  <si>
    <t>Valstybės biudžeto lėšos naujoms mokytojų padėjėjų pareigybėms įsteigti</t>
  </si>
  <si>
    <t>Simono Daukanto progimnazija</t>
  </si>
  <si>
    <t>Baublių mokykla-daugiafunkcis centras</t>
  </si>
  <si>
    <t>Lopšelis-darželis ,,Ąžuoliukas"</t>
  </si>
  <si>
    <t>Lopšelis-darželis ,,Žilvitis"</t>
  </si>
  <si>
    <t>Lopšelis-darželis ,,Pasaka"</t>
  </si>
  <si>
    <t>valstybės biudžeto lėšos mokytojų padėjėjų pareigybėms steigti</t>
  </si>
  <si>
    <t>14.5.</t>
  </si>
  <si>
    <t>14.6.</t>
  </si>
  <si>
    <t>Valstybės biudžeto lėšos įstaigų patirtų išlaidų už skiepijimo nuo COVID-19 ligos (koronaviruso infekcijos) paslaugas kompensavimui</t>
  </si>
  <si>
    <t>2.6.4.</t>
  </si>
  <si>
    <t>Valstybės biudžeto lėšos įstaigų patirtų išlaidų už skiepijimo nuo COVID-19 ligos (koronaviruso infekcijos) paslaugoms kompensuoti</t>
  </si>
  <si>
    <t>2.1.7.</t>
  </si>
  <si>
    <t>2.6.1.</t>
  </si>
  <si>
    <t xml:space="preserve">Savivaldybės aplinkos apsaugos rėmimo specialioji programa </t>
  </si>
  <si>
    <t xml:space="preserve">   iš jos: savivaldybės visuomenės sveikatos rėmimo programa</t>
  </si>
  <si>
    <t>2.6.3.</t>
  </si>
  <si>
    <t>Metų pradžios apyvartinės lėšos (savivaldybės visuomenės sveikatos rėmimo  programa)</t>
  </si>
  <si>
    <t>9.3.</t>
  </si>
  <si>
    <t xml:space="preserve"> 8  priedas</t>
  </si>
  <si>
    <t>Sveikatos apsaugos programa (Nr. 6)</t>
  </si>
  <si>
    <t>5.1</t>
  </si>
  <si>
    <t>5.1.1</t>
  </si>
  <si>
    <t>Specialioji visuomenės sveikatos  rėmimo programa</t>
  </si>
  <si>
    <t>Iš  viso:</t>
  </si>
  <si>
    <t>2021 m. balandžio    d. sprendimu Nr. T2-</t>
  </si>
  <si>
    <t>9.12.</t>
  </si>
  <si>
    <t xml:space="preserve">Metų pradžios apyvartinės lėšos </t>
  </si>
  <si>
    <t>2021 metų Kretingos rajono savivaldybės biudžeto ir Valstybės biudžeto lėšų švietimo aplinkai finansuoti</t>
  </si>
  <si>
    <t xml:space="preserve"> įstaigoms finansuoti pakeitimai (padidinta + , - sumažinta -)</t>
  </si>
  <si>
    <t xml:space="preserve">2021 metų Kretingos rajono savivaldybės biudžeto lėšų kultūros ir </t>
  </si>
  <si>
    <t>socialinių paslaugų įstaigoms finansuoti pakeitimai (padidinta + , - sumažinta -)</t>
  </si>
  <si>
    <t>Metų pradžios apyvartinių lėšų paskirstymo pakeitimai (padidinta + , - sumažinta 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</si>
</sst>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8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201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4" fontId="7" fillId="0" borderId="2" xfId="0" applyNumberFormat="1" applyFont="1" applyFill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4" fontId="7" fillId="0" borderId="5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 shrinkToFit="1"/>
    </xf>
    <xf numFmtId="49" fontId="7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164" fontId="7" fillId="0" borderId="2" xfId="0" applyNumberFormat="1" applyFont="1" applyBorder="1" applyAlignment="1">
      <alignment horizontal="center" vertical="center" shrinkToFit="1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1" fillId="0" borderId="0" xfId="0" applyFont="1" applyBorder="1" applyAlignment="1">
      <alignment horizontal="center"/>
    </xf>
    <xf numFmtId="164" fontId="13" fillId="0" borderId="0" xfId="0" applyNumberFormat="1" applyFont="1" applyBorder="1"/>
    <xf numFmtId="0" fontId="15" fillId="0" borderId="0" xfId="0" applyFont="1" applyBorder="1"/>
    <xf numFmtId="164" fontId="7" fillId="0" borderId="1" xfId="0" applyNumberFormat="1" applyFont="1" applyBorder="1" applyAlignment="1">
      <alignment horizontal="center" shrinkToFit="1"/>
    </xf>
    <xf numFmtId="164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17" fillId="0" borderId="0" xfId="0" applyFont="1"/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5" fillId="0" borderId="2" xfId="0" applyNumberFormat="1" applyFont="1" applyBorder="1" applyAlignment="1">
      <alignment horizontal="center" vertical="center"/>
    </xf>
    <xf numFmtId="0" fontId="0" fillId="0" borderId="4" xfId="0" applyBorder="1"/>
    <xf numFmtId="164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164" fontId="11" fillId="0" borderId="1" xfId="0" applyNumberFormat="1" applyFont="1" applyBorder="1" applyAlignment="1">
      <alignment horizontal="center" shrinkToFit="1"/>
    </xf>
    <xf numFmtId="164" fontId="11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wrapText="1"/>
    </xf>
    <xf numFmtId="0" fontId="0" fillId="0" borderId="2" xfId="0" applyBorder="1"/>
    <xf numFmtId="165" fontId="7" fillId="0" borderId="2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165" fontId="7" fillId="0" borderId="2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Fill="1" applyBorder="1" applyAlignment="1">
      <alignment horizontal="center" vertical="top" shrinkToFit="1"/>
    </xf>
    <xf numFmtId="165" fontId="7" fillId="0" borderId="2" xfId="0" applyNumberFormat="1" applyFont="1" applyFill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shrinkToFit="1"/>
    </xf>
    <xf numFmtId="165" fontId="7" fillId="0" borderId="1" xfId="0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5" fontId="7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B15" sqref="B15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77" t="s">
        <v>24</v>
      </c>
      <c r="C1" s="77"/>
      <c r="D1" s="20"/>
      <c r="E1" s="7"/>
    </row>
    <row r="2" spans="1:9" ht="17.25" customHeight="1" x14ac:dyDescent="0.25">
      <c r="A2" s="13"/>
      <c r="B2" s="77" t="s">
        <v>50</v>
      </c>
      <c r="C2" s="77"/>
      <c r="D2" s="20"/>
      <c r="E2" s="7"/>
    </row>
    <row r="3" spans="1:9" ht="15.75" x14ac:dyDescent="0.25">
      <c r="A3" s="13"/>
      <c r="B3" s="77" t="s">
        <v>25</v>
      </c>
      <c r="C3" s="77"/>
      <c r="D3" s="20"/>
      <c r="E3" s="7"/>
    </row>
    <row r="4" spans="1:9" ht="16.5" customHeight="1" x14ac:dyDescent="0.3">
      <c r="A4" s="13"/>
      <c r="B4" s="77"/>
      <c r="C4" s="7"/>
      <c r="E4" s="67"/>
    </row>
    <row r="5" spans="1:9" ht="15.75" x14ac:dyDescent="0.25">
      <c r="A5" s="68"/>
      <c r="B5" s="189" t="s">
        <v>51</v>
      </c>
      <c r="C5" s="189"/>
      <c r="D5" s="21"/>
      <c r="E5" s="36"/>
    </row>
    <row r="6" spans="1:9" ht="15.75" x14ac:dyDescent="0.25">
      <c r="A6" s="69"/>
      <c r="B6" s="70" t="s">
        <v>19</v>
      </c>
      <c r="C6" s="71"/>
      <c r="D6" s="21"/>
      <c r="E6" s="32"/>
    </row>
    <row r="7" spans="1:9" ht="15.75" customHeight="1" x14ac:dyDescent="0.3">
      <c r="A7" s="69"/>
      <c r="B7" s="70"/>
      <c r="C7" s="71"/>
      <c r="D7" s="21"/>
      <c r="E7" s="32"/>
      <c r="F7" s="67"/>
      <c r="G7" s="67"/>
      <c r="H7" s="67"/>
      <c r="I7" s="21"/>
    </row>
    <row r="8" spans="1:9" ht="13.5" customHeight="1" x14ac:dyDescent="0.3">
      <c r="A8" s="62"/>
      <c r="B8" s="63"/>
      <c r="C8" s="64" t="s">
        <v>20</v>
      </c>
      <c r="D8" s="21"/>
      <c r="E8" s="36"/>
      <c r="F8" s="29"/>
      <c r="G8" s="67"/>
      <c r="H8" s="22"/>
      <c r="I8" s="21"/>
    </row>
    <row r="9" spans="1:9" ht="31.5" customHeight="1" x14ac:dyDescent="0.2">
      <c r="A9" s="87" t="s">
        <v>14</v>
      </c>
      <c r="B9" s="127" t="s">
        <v>15</v>
      </c>
      <c r="C9" s="127" t="s">
        <v>2</v>
      </c>
      <c r="D9" s="21"/>
      <c r="F9" s="29"/>
      <c r="G9" s="23"/>
      <c r="H9" s="24"/>
      <c r="I9" s="21"/>
    </row>
    <row r="10" spans="1:9" ht="16.5" customHeight="1" x14ac:dyDescent="0.25">
      <c r="A10" s="87" t="s">
        <v>93</v>
      </c>
      <c r="B10" s="111" t="s">
        <v>39</v>
      </c>
      <c r="C10" s="157">
        <f>C11+C12+C14+C15+C16+C13</f>
        <v>731.00999999999988</v>
      </c>
      <c r="D10" s="21"/>
      <c r="F10" s="29"/>
      <c r="G10" s="21"/>
      <c r="H10" s="190"/>
      <c r="I10" s="191"/>
    </row>
    <row r="11" spans="1:9" ht="15" customHeight="1" x14ac:dyDescent="0.2">
      <c r="A11" s="87" t="s">
        <v>94</v>
      </c>
      <c r="B11" s="111" t="s">
        <v>98</v>
      </c>
      <c r="C11" s="112">
        <v>9.6</v>
      </c>
      <c r="D11" s="21"/>
      <c r="F11" s="29"/>
      <c r="G11" s="29"/>
      <c r="H11" s="29"/>
      <c r="I11" s="29"/>
    </row>
    <row r="12" spans="1:9" ht="30" customHeight="1" x14ac:dyDescent="0.2">
      <c r="A12" s="87" t="s">
        <v>97</v>
      </c>
      <c r="B12" s="111" t="s">
        <v>95</v>
      </c>
      <c r="C12" s="157">
        <v>4.0350000000000001</v>
      </c>
      <c r="D12" s="21"/>
      <c r="F12" s="29"/>
      <c r="G12" s="29"/>
      <c r="H12" s="29"/>
      <c r="I12" s="29"/>
    </row>
    <row r="13" spans="1:9" ht="17.25" customHeight="1" x14ac:dyDescent="0.2">
      <c r="A13" s="87" t="s">
        <v>108</v>
      </c>
      <c r="B13" s="111" t="s">
        <v>111</v>
      </c>
      <c r="C13" s="157">
        <v>60.558999999999997</v>
      </c>
      <c r="D13" s="21"/>
      <c r="F13" s="29"/>
      <c r="G13" s="29"/>
      <c r="H13" s="29"/>
      <c r="I13" s="39"/>
    </row>
    <row r="14" spans="1:9" ht="30" x14ac:dyDescent="0.2">
      <c r="A14" s="87" t="s">
        <v>110</v>
      </c>
      <c r="B14" s="111" t="s">
        <v>109</v>
      </c>
      <c r="C14" s="157">
        <v>6.117</v>
      </c>
      <c r="D14" s="21"/>
      <c r="G14" s="29"/>
    </row>
    <row r="15" spans="1:9" ht="30" x14ac:dyDescent="0.25">
      <c r="A15" s="87" t="s">
        <v>118</v>
      </c>
      <c r="B15" s="174" t="s">
        <v>120</v>
      </c>
      <c r="C15" s="175">
        <v>5.399</v>
      </c>
      <c r="D15" s="21"/>
      <c r="G15" s="29"/>
    </row>
    <row r="16" spans="1:9" ht="15" x14ac:dyDescent="0.25">
      <c r="A16" s="87" t="s">
        <v>119</v>
      </c>
      <c r="B16" s="109" t="s">
        <v>106</v>
      </c>
      <c r="C16" s="112">
        <v>645.29999999999995</v>
      </c>
      <c r="D16" s="21"/>
      <c r="G16" s="39"/>
    </row>
    <row r="17" spans="1:9" ht="15" x14ac:dyDescent="0.25">
      <c r="A17" s="84" t="s">
        <v>38</v>
      </c>
      <c r="B17" s="109" t="s">
        <v>56</v>
      </c>
      <c r="C17" s="81">
        <v>8.1</v>
      </c>
      <c r="D17" s="21"/>
    </row>
    <row r="18" spans="1:9" ht="15" x14ac:dyDescent="0.25">
      <c r="A18" s="84" t="s">
        <v>96</v>
      </c>
      <c r="B18" s="109" t="s">
        <v>75</v>
      </c>
      <c r="C18" s="81">
        <v>-9.6</v>
      </c>
      <c r="D18" s="21"/>
    </row>
    <row r="19" spans="1:9" ht="14.25" x14ac:dyDescent="0.2">
      <c r="A19" s="65"/>
      <c r="B19" s="66" t="s">
        <v>16</v>
      </c>
      <c r="C19" s="158">
        <f>C10+C17+C18</f>
        <v>729.50999999999988</v>
      </c>
      <c r="D19" s="40"/>
    </row>
    <row r="20" spans="1:9" ht="15" x14ac:dyDescent="0.2">
      <c r="A20" s="40"/>
      <c r="B20" s="75"/>
      <c r="C20" s="41"/>
    </row>
    <row r="21" spans="1:9" ht="15" x14ac:dyDescent="0.2">
      <c r="A21" s="33"/>
      <c r="B21" s="28"/>
      <c r="C21" s="41"/>
    </row>
    <row r="22" spans="1:9" ht="15" x14ac:dyDescent="0.2">
      <c r="A22" s="40"/>
      <c r="B22" s="28"/>
      <c r="C22" s="41"/>
    </row>
    <row r="23" spans="1:9" ht="15" x14ac:dyDescent="0.2">
      <c r="A23" s="40"/>
      <c r="B23" s="36"/>
      <c r="C23" s="41"/>
      <c r="F23" s="41"/>
    </row>
    <row r="24" spans="1:9" ht="15" x14ac:dyDescent="0.2">
      <c r="A24" s="40"/>
      <c r="B24" s="36"/>
      <c r="C24" s="41"/>
      <c r="F24" s="41"/>
    </row>
    <row r="25" spans="1:9" ht="15" x14ac:dyDescent="0.2">
      <c r="A25" s="31"/>
      <c r="B25" s="37"/>
      <c r="C25" s="26"/>
      <c r="F25" s="43"/>
      <c r="H25" s="29"/>
      <c r="I25" s="29"/>
    </row>
    <row r="26" spans="1:9" ht="15" x14ac:dyDescent="0.2">
      <c r="A26" s="33"/>
      <c r="B26" s="28"/>
      <c r="C26" s="29"/>
      <c r="F26" s="41"/>
      <c r="H26" s="29"/>
      <c r="I26" s="29"/>
    </row>
    <row r="27" spans="1:9" ht="15" x14ac:dyDescent="0.2">
      <c r="A27" s="46"/>
      <c r="B27" s="28"/>
      <c r="C27" s="29"/>
      <c r="F27" s="41"/>
      <c r="H27" s="44"/>
      <c r="I27" s="44"/>
    </row>
    <row r="28" spans="1:9" ht="15" x14ac:dyDescent="0.2">
      <c r="A28" s="33"/>
      <c r="B28" s="34"/>
      <c r="C28" s="27"/>
      <c r="F28" s="41"/>
      <c r="G28" s="29"/>
      <c r="H28" s="41"/>
      <c r="I28" s="29"/>
    </row>
    <row r="29" spans="1:9" ht="15" x14ac:dyDescent="0.2">
      <c r="A29" s="31"/>
      <c r="B29" s="37"/>
      <c r="C29" s="26"/>
      <c r="E29" s="36"/>
      <c r="G29" s="29"/>
      <c r="H29" s="29"/>
      <c r="I29" s="29"/>
    </row>
    <row r="30" spans="1:9" ht="15" x14ac:dyDescent="0.2">
      <c r="A30" s="33"/>
      <c r="B30" s="36"/>
      <c r="C30" s="29"/>
      <c r="G30" s="44"/>
      <c r="H30" s="41"/>
      <c r="I30" s="29"/>
    </row>
    <row r="31" spans="1:9" ht="15" x14ac:dyDescent="0.2">
      <c r="A31" s="47"/>
      <c r="B31" s="32"/>
      <c r="C31" s="26"/>
      <c r="G31" s="41"/>
    </row>
    <row r="32" spans="1:9" ht="15" x14ac:dyDescent="0.2">
      <c r="A32" s="33"/>
      <c r="B32" s="36"/>
      <c r="C32" s="29"/>
      <c r="G32" s="29"/>
    </row>
    <row r="33" spans="1:10" ht="15" x14ac:dyDescent="0.2">
      <c r="A33" s="48"/>
      <c r="B33" s="36"/>
      <c r="C33" s="29"/>
      <c r="G33" s="45"/>
    </row>
    <row r="34" spans="1:10" ht="15" x14ac:dyDescent="0.2">
      <c r="A34" s="48"/>
      <c r="B34" s="36"/>
      <c r="C34" s="29"/>
    </row>
    <row r="35" spans="1:10" ht="14.25" x14ac:dyDescent="0.2">
      <c r="A35" s="31"/>
      <c r="B35" s="32"/>
      <c r="C35" s="25"/>
    </row>
    <row r="36" spans="1:10" ht="15" x14ac:dyDescent="0.2">
      <c r="A36" s="33"/>
      <c r="B36" s="34"/>
      <c r="C36" s="27"/>
    </row>
    <row r="37" spans="1:10" ht="15" x14ac:dyDescent="0.2">
      <c r="A37" s="33"/>
      <c r="B37" s="34"/>
      <c r="C37" s="27"/>
    </row>
    <row r="38" spans="1:10" ht="14.25" x14ac:dyDescent="0.2">
      <c r="A38" s="47"/>
      <c r="B38" s="49"/>
      <c r="C38" s="26"/>
    </row>
    <row r="39" spans="1:10" ht="15" x14ac:dyDescent="0.2">
      <c r="A39" s="48"/>
      <c r="B39" s="34"/>
      <c r="C39" s="29"/>
    </row>
    <row r="40" spans="1:10" ht="14.25" x14ac:dyDescent="0.2">
      <c r="A40" s="47"/>
      <c r="B40" s="32"/>
      <c r="C40" s="26"/>
    </row>
    <row r="41" spans="1:10" ht="15" x14ac:dyDescent="0.2">
      <c r="A41" s="48"/>
      <c r="B41" s="34"/>
      <c r="C41" s="29"/>
    </row>
    <row r="42" spans="1:10" ht="14.25" x14ac:dyDescent="0.2">
      <c r="A42" s="47"/>
      <c r="B42" s="49"/>
      <c r="C42" s="26"/>
    </row>
    <row r="43" spans="1:10" ht="15" x14ac:dyDescent="0.2">
      <c r="A43" s="48"/>
      <c r="B43" s="34"/>
      <c r="C43" s="29"/>
    </row>
    <row r="44" spans="1:10" ht="15" x14ac:dyDescent="0.2">
      <c r="A44" s="48"/>
      <c r="B44" s="34"/>
      <c r="C44" s="29"/>
    </row>
    <row r="45" spans="1:10" ht="15" x14ac:dyDescent="0.2">
      <c r="A45" s="48"/>
      <c r="B45" s="36"/>
      <c r="C45" s="29"/>
      <c r="J45" s="10"/>
    </row>
    <row r="46" spans="1:10" ht="14.25" x14ac:dyDescent="0.2">
      <c r="A46" s="50"/>
      <c r="B46" s="51"/>
      <c r="C46" s="38"/>
    </row>
    <row r="47" spans="1:10" ht="14.25" x14ac:dyDescent="0.2">
      <c r="A47" s="31"/>
      <c r="B47" s="32"/>
      <c r="C47" s="42"/>
    </row>
    <row r="48" spans="1:10" ht="15" x14ac:dyDescent="0.2">
      <c r="A48" s="33"/>
      <c r="B48" s="36"/>
      <c r="C48" s="39"/>
    </row>
    <row r="49" spans="1:4" ht="14.25" x14ac:dyDescent="0.2">
      <c r="A49" s="31"/>
      <c r="B49" s="52"/>
      <c r="C49" s="26"/>
    </row>
    <row r="50" spans="1:4" ht="15" x14ac:dyDescent="0.2">
      <c r="A50" s="33"/>
      <c r="B50" s="36"/>
      <c r="C50" s="29"/>
    </row>
    <row r="51" spans="1:4" ht="14.25" x14ac:dyDescent="0.2">
      <c r="A51" s="53"/>
      <c r="B51" s="51"/>
      <c r="C51" s="26"/>
    </row>
    <row r="52" spans="1:4" ht="14.25" x14ac:dyDescent="0.2">
      <c r="A52" s="53"/>
      <c r="B52" s="51"/>
      <c r="C52" s="26"/>
    </row>
    <row r="53" spans="1:4" ht="15" x14ac:dyDescent="0.2">
      <c r="A53" s="54"/>
      <c r="B53" s="36"/>
      <c r="C53" s="29"/>
    </row>
    <row r="54" spans="1:4" ht="15" x14ac:dyDescent="0.2">
      <c r="A54" s="54"/>
      <c r="B54" s="36"/>
      <c r="C54" s="29"/>
    </row>
    <row r="55" spans="1:4" ht="14.25" x14ac:dyDescent="0.2">
      <c r="A55" s="53"/>
      <c r="B55" s="51"/>
      <c r="C55" s="26"/>
    </row>
    <row r="56" spans="1:4" ht="14.25" x14ac:dyDescent="0.2">
      <c r="A56" s="53"/>
      <c r="B56" s="51"/>
      <c r="C56" s="26"/>
    </row>
    <row r="57" spans="1:4" ht="15" x14ac:dyDescent="0.2">
      <c r="A57" s="54"/>
      <c r="B57" s="36"/>
      <c r="C57" s="29"/>
    </row>
    <row r="58" spans="1:4" ht="15" x14ac:dyDescent="0.2">
      <c r="A58" s="54"/>
      <c r="B58" s="36"/>
      <c r="C58" s="29"/>
    </row>
    <row r="59" spans="1:4" ht="15.75" x14ac:dyDescent="0.2">
      <c r="A59" s="55"/>
      <c r="B59" s="51"/>
      <c r="C59" s="26"/>
    </row>
    <row r="60" spans="1:4" ht="15" x14ac:dyDescent="0.2">
      <c r="A60" s="33"/>
      <c r="B60" s="34"/>
      <c r="C60" s="29"/>
    </row>
    <row r="61" spans="1:4" ht="30" customHeight="1" x14ac:dyDescent="0.2">
      <c r="A61" s="33"/>
      <c r="B61" s="34"/>
      <c r="C61" s="29"/>
    </row>
    <row r="62" spans="1:4" ht="15" customHeight="1" x14ac:dyDescent="0.2">
      <c r="A62" s="31"/>
      <c r="B62" s="51"/>
      <c r="C62" s="26"/>
    </row>
    <row r="63" spans="1:4" ht="15" customHeight="1" x14ac:dyDescent="0.2">
      <c r="A63" s="33"/>
      <c r="B63" s="34"/>
      <c r="C63" s="29"/>
    </row>
    <row r="64" spans="1:4" ht="15" x14ac:dyDescent="0.25">
      <c r="A64" s="33"/>
      <c r="B64" s="34"/>
      <c r="C64" s="29"/>
      <c r="D64" s="11"/>
    </row>
    <row r="65" spans="1:5" ht="15" x14ac:dyDescent="0.25">
      <c r="A65" s="33"/>
      <c r="B65" s="34"/>
      <c r="C65" s="29"/>
      <c r="D65" s="11"/>
    </row>
    <row r="66" spans="1:5" ht="14.25" x14ac:dyDescent="0.2">
      <c r="A66" s="50"/>
      <c r="B66" s="51"/>
      <c r="C66" s="30"/>
    </row>
    <row r="67" spans="1:5" ht="15" x14ac:dyDescent="0.2">
      <c r="A67" s="33"/>
      <c r="B67" s="34"/>
      <c r="C67" s="29"/>
    </row>
    <row r="68" spans="1:5" ht="15" x14ac:dyDescent="0.2">
      <c r="A68" s="33"/>
      <c r="B68" s="34"/>
      <c r="C68" s="29"/>
    </row>
    <row r="69" spans="1:5" ht="15" x14ac:dyDescent="0.2">
      <c r="A69" s="33"/>
      <c r="B69" s="36"/>
      <c r="C69" s="29"/>
      <c r="D69" s="8"/>
    </row>
    <row r="70" spans="1:5" ht="20.25" customHeight="1" x14ac:dyDescent="0.2">
      <c r="A70" s="33"/>
      <c r="B70" s="36"/>
      <c r="C70" s="29"/>
      <c r="D70" s="8"/>
    </row>
    <row r="71" spans="1:5" ht="15" x14ac:dyDescent="0.2">
      <c r="A71" s="33"/>
      <c r="B71" s="34"/>
      <c r="C71" s="29"/>
    </row>
    <row r="72" spans="1:5" ht="19.5" customHeight="1" x14ac:dyDescent="0.2">
      <c r="A72" s="56"/>
      <c r="B72" s="57"/>
      <c r="C72" s="30"/>
    </row>
    <row r="73" spans="1:5" ht="15" x14ac:dyDescent="0.2">
      <c r="A73" s="33"/>
      <c r="B73" s="58"/>
      <c r="C73" s="26"/>
    </row>
    <row r="74" spans="1:5" ht="15" x14ac:dyDescent="0.2">
      <c r="A74" s="59"/>
      <c r="B74" s="34"/>
      <c r="C74" s="35"/>
      <c r="E74" s="12"/>
    </row>
    <row r="75" spans="1:5" ht="15" x14ac:dyDescent="0.2">
      <c r="A75" s="40"/>
      <c r="B75" s="36"/>
      <c r="C75" s="41"/>
    </row>
    <row r="76" spans="1:5" ht="15" x14ac:dyDescent="0.2">
      <c r="A76" s="40"/>
      <c r="B76" s="36"/>
      <c r="C76" s="41"/>
    </row>
    <row r="77" spans="1:5" ht="15" x14ac:dyDescent="0.2">
      <c r="A77" s="59"/>
      <c r="B77" s="34"/>
      <c r="C77" s="29"/>
    </row>
    <row r="78" spans="1:5" ht="15" x14ac:dyDescent="0.2">
      <c r="A78" s="59"/>
      <c r="B78" s="34"/>
      <c r="C78" s="29"/>
    </row>
    <row r="79" spans="1:5" ht="15" x14ac:dyDescent="0.2">
      <c r="A79" s="59"/>
      <c r="B79" s="34"/>
      <c r="C79" s="29"/>
    </row>
    <row r="80" spans="1:5" ht="15" x14ac:dyDescent="0.2">
      <c r="A80" s="48"/>
      <c r="B80" s="36"/>
      <c r="C80" s="29"/>
    </row>
    <row r="81" spans="1:6" ht="15" x14ac:dyDescent="0.2">
      <c r="A81" s="59"/>
      <c r="B81" s="36"/>
      <c r="C81" s="29"/>
    </row>
    <row r="82" spans="1:6" ht="24.95" customHeight="1" x14ac:dyDescent="0.2">
      <c r="A82" s="33"/>
      <c r="B82" s="36"/>
      <c r="C82" s="29"/>
    </row>
    <row r="83" spans="1:6" ht="15" x14ac:dyDescent="0.2">
      <c r="A83" s="59"/>
      <c r="B83" s="36"/>
      <c r="C83" s="29"/>
    </row>
    <row r="84" spans="1:6" ht="15" x14ac:dyDescent="0.2">
      <c r="A84" s="59"/>
      <c r="B84" s="36"/>
      <c r="C84" s="29"/>
    </row>
    <row r="85" spans="1:6" ht="15" x14ac:dyDescent="0.2">
      <c r="A85" s="59"/>
      <c r="B85" s="36"/>
      <c r="C85" s="29"/>
    </row>
    <row r="86" spans="1:6" ht="15" x14ac:dyDescent="0.2">
      <c r="A86" s="59"/>
      <c r="B86" s="28"/>
      <c r="C86" s="29"/>
    </row>
    <row r="87" spans="1:6" ht="15" x14ac:dyDescent="0.2">
      <c r="A87" s="59"/>
      <c r="B87" s="36"/>
      <c r="C87" s="29"/>
      <c r="D87" s="8"/>
    </row>
    <row r="88" spans="1:6" ht="15" x14ac:dyDescent="0.2">
      <c r="A88" s="33"/>
      <c r="B88" s="36"/>
      <c r="C88" s="29"/>
    </row>
    <row r="89" spans="1:6" ht="15" x14ac:dyDescent="0.2">
      <c r="A89" s="33"/>
      <c r="B89" s="28"/>
      <c r="C89" s="41"/>
    </row>
    <row r="90" spans="1:6" ht="30" customHeight="1" x14ac:dyDescent="0.2">
      <c r="A90" s="60"/>
      <c r="B90" s="36"/>
      <c r="C90" s="29"/>
    </row>
    <row r="91" spans="1:6" ht="45" customHeight="1" x14ac:dyDescent="0.2">
      <c r="A91" s="59"/>
      <c r="B91" s="61"/>
      <c r="C91" s="29"/>
    </row>
    <row r="92" spans="1:6" x14ac:dyDescent="0.2">
      <c r="A92" s="12"/>
      <c r="B92" s="2"/>
      <c r="C92" s="3"/>
    </row>
    <row r="93" spans="1:6" x14ac:dyDescent="0.2">
      <c r="A93" s="12"/>
      <c r="B93" s="2"/>
      <c r="C93" s="3"/>
    </row>
    <row r="94" spans="1:6" ht="17.25" customHeight="1" x14ac:dyDescent="0.2">
      <c r="A94" s="12"/>
      <c r="B94" s="2"/>
      <c r="C94" s="3"/>
    </row>
    <row r="95" spans="1:6" x14ac:dyDescent="0.2">
      <c r="A95" s="12"/>
      <c r="B95" s="2"/>
      <c r="C95" s="3"/>
    </row>
    <row r="96" spans="1:6" x14ac:dyDescent="0.2">
      <c r="A96" s="12"/>
      <c r="B96" s="2"/>
      <c r="C96" s="3"/>
      <c r="F96" s="8"/>
    </row>
    <row r="97" spans="1:7" x14ac:dyDescent="0.2">
      <c r="A97" s="12"/>
      <c r="B97" s="2"/>
      <c r="C97" s="3"/>
      <c r="E97" s="8"/>
    </row>
    <row r="98" spans="1:7" x14ac:dyDescent="0.2">
      <c r="B98" s="2"/>
      <c r="C98" s="3"/>
    </row>
    <row r="99" spans="1:7" x14ac:dyDescent="0.2">
      <c r="B99" s="2"/>
      <c r="C99" s="3"/>
    </row>
    <row r="100" spans="1:7" x14ac:dyDescent="0.2">
      <c r="B100" s="2"/>
      <c r="C100" s="3"/>
    </row>
    <row r="101" spans="1:7" x14ac:dyDescent="0.2">
      <c r="B101" s="2"/>
      <c r="C101" s="3"/>
    </row>
    <row r="102" spans="1:7" ht="45" customHeight="1" x14ac:dyDescent="0.2">
      <c r="B102" s="2"/>
      <c r="C102" s="3"/>
    </row>
    <row r="103" spans="1:7" x14ac:dyDescent="0.2">
      <c r="B103" s="2"/>
      <c r="C103" s="3"/>
    </row>
    <row r="104" spans="1:7" x14ac:dyDescent="0.2">
      <c r="B104" s="2"/>
      <c r="C104" s="3"/>
    </row>
    <row r="105" spans="1:7" x14ac:dyDescent="0.2">
      <c r="B105" s="2"/>
      <c r="C105" s="3"/>
    </row>
    <row r="106" spans="1:7" ht="30" customHeight="1" x14ac:dyDescent="0.2"/>
    <row r="107" spans="1:7" x14ac:dyDescent="0.2">
      <c r="C107" s="1"/>
    </row>
    <row r="111" spans="1:7" x14ac:dyDescent="0.2">
      <c r="G111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zoomScale="130" zoomScaleNormal="130" workbookViewId="0">
      <selection activeCell="B7" sqref="B7:C7"/>
    </sheetView>
  </sheetViews>
  <sheetFormatPr defaultRowHeight="12.75" x14ac:dyDescent="0.2"/>
  <cols>
    <col min="1" max="1" width="6.42578125" customWidth="1"/>
    <col min="2" max="2" width="46.85546875" customWidth="1"/>
    <col min="3" max="3" width="9.7109375" customWidth="1"/>
    <col min="4" max="4" width="9.28515625" customWidth="1"/>
    <col min="5" max="5" width="11.5703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52</v>
      </c>
      <c r="D2" s="77"/>
      <c r="E2" s="77"/>
      <c r="F2" s="7"/>
    </row>
    <row r="3" spans="1:14" ht="15" x14ac:dyDescent="0.25">
      <c r="A3" s="7"/>
      <c r="B3" s="7"/>
      <c r="C3" s="77" t="s">
        <v>12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189" t="s">
        <v>53</v>
      </c>
      <c r="C5" s="189"/>
      <c r="D5" s="189"/>
      <c r="E5" s="189"/>
      <c r="F5" s="4"/>
    </row>
    <row r="6" spans="1:14" ht="15.75" x14ac:dyDescent="0.25">
      <c r="A6" s="4"/>
      <c r="B6" s="189" t="s">
        <v>17</v>
      </c>
      <c r="C6" s="189"/>
      <c r="D6" s="189"/>
      <c r="E6" s="72"/>
      <c r="F6" s="4"/>
    </row>
    <row r="7" spans="1:14" ht="15.75" x14ac:dyDescent="0.25">
      <c r="A7" s="4"/>
      <c r="B7" s="189" t="s">
        <v>18</v>
      </c>
      <c r="C7" s="189"/>
      <c r="D7" s="5"/>
      <c r="E7" s="6"/>
      <c r="F7" s="4"/>
    </row>
    <row r="8" spans="1:14" ht="15.75" x14ac:dyDescent="0.25">
      <c r="A8" s="4"/>
      <c r="B8" s="129"/>
      <c r="C8" s="129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190" t="s">
        <v>21</v>
      </c>
      <c r="F9" s="191"/>
    </row>
    <row r="10" spans="1:14" ht="15" customHeight="1" x14ac:dyDescent="0.2">
      <c r="A10" s="192" t="s">
        <v>1</v>
      </c>
      <c r="B10" s="192" t="s">
        <v>9</v>
      </c>
      <c r="C10" s="192" t="s">
        <v>2</v>
      </c>
      <c r="D10" s="192" t="s">
        <v>3</v>
      </c>
      <c r="E10" s="192"/>
      <c r="F10" s="192"/>
    </row>
    <row r="11" spans="1:14" ht="15" customHeight="1" x14ac:dyDescent="0.2">
      <c r="A11" s="192"/>
      <c r="B11" s="192"/>
      <c r="C11" s="192"/>
      <c r="D11" s="192" t="s">
        <v>4</v>
      </c>
      <c r="E11" s="192"/>
      <c r="F11" s="192" t="s">
        <v>5</v>
      </c>
    </row>
    <row r="12" spans="1:14" ht="30" x14ac:dyDescent="0.2">
      <c r="A12" s="192"/>
      <c r="B12" s="192"/>
      <c r="C12" s="192"/>
      <c r="D12" s="73" t="s">
        <v>6</v>
      </c>
      <c r="E12" s="130" t="s">
        <v>11</v>
      </c>
      <c r="F12" s="192"/>
    </row>
    <row r="13" spans="1:14" ht="12.75" customHeight="1" x14ac:dyDescent="0.2">
      <c r="A13" s="88">
        <v>1</v>
      </c>
      <c r="B13" s="88">
        <v>2</v>
      </c>
      <c r="C13" s="88">
        <v>3</v>
      </c>
      <c r="D13" s="89">
        <v>4</v>
      </c>
      <c r="E13" s="88">
        <v>5</v>
      </c>
      <c r="F13" s="88">
        <v>6</v>
      </c>
    </row>
    <row r="14" spans="1:14" ht="14.25" x14ac:dyDescent="0.2">
      <c r="A14" s="91" t="s">
        <v>28</v>
      </c>
      <c r="B14" s="16" t="s">
        <v>10</v>
      </c>
      <c r="C14" s="161">
        <f>D14+F14</f>
        <v>535.899</v>
      </c>
      <c r="D14" s="161">
        <f>D15+D19+D23+D26+D32+D35+D37+D39</f>
        <v>13.998999999999995</v>
      </c>
      <c r="E14" s="161">
        <f>E15+E19+E23+E26+E32+E35+E37+E39</f>
        <v>-5</v>
      </c>
      <c r="F14" s="161">
        <f>F15+F19+F23+F26+F32+F35+F37+F39</f>
        <v>521.9</v>
      </c>
      <c r="H14" s="12"/>
      <c r="I14" s="100"/>
    </row>
    <row r="15" spans="1:14" ht="14.25" x14ac:dyDescent="0.2">
      <c r="A15" s="15" t="s">
        <v>29</v>
      </c>
      <c r="B15" s="16" t="s">
        <v>23</v>
      </c>
      <c r="C15" s="82">
        <f t="shared" ref="C15:C48" si="0">D15+F15</f>
        <v>109.9</v>
      </c>
      <c r="D15" s="92">
        <f>D17+D16+D18</f>
        <v>108.7</v>
      </c>
      <c r="E15" s="92">
        <f t="shared" ref="E15:F15" si="1">E17+E16+E18</f>
        <v>0</v>
      </c>
      <c r="F15" s="92">
        <f t="shared" si="1"/>
        <v>1.2</v>
      </c>
      <c r="H15" s="131"/>
      <c r="I15" s="100"/>
      <c r="J15" s="12"/>
      <c r="K15" s="12"/>
      <c r="L15" s="12"/>
      <c r="M15" s="12"/>
      <c r="N15" s="12"/>
    </row>
    <row r="16" spans="1:14" ht="15" x14ac:dyDescent="0.2">
      <c r="A16" s="76" t="s">
        <v>66</v>
      </c>
      <c r="B16" s="18" t="s">
        <v>67</v>
      </c>
      <c r="C16" s="85">
        <f t="shared" si="0"/>
        <v>-2</v>
      </c>
      <c r="D16" s="128">
        <v>-2</v>
      </c>
      <c r="E16" s="92"/>
      <c r="F16" s="128"/>
      <c r="H16" s="140"/>
      <c r="I16" s="100"/>
      <c r="J16" s="12"/>
      <c r="K16" s="12"/>
      <c r="L16" s="12"/>
      <c r="M16" s="193"/>
      <c r="N16" s="193"/>
    </row>
    <row r="17" spans="1:14" ht="15" x14ac:dyDescent="0.2">
      <c r="A17" s="76" t="s">
        <v>60</v>
      </c>
      <c r="B17" s="17" t="s">
        <v>61</v>
      </c>
      <c r="C17" s="85">
        <f t="shared" si="0"/>
        <v>111.9</v>
      </c>
      <c r="D17" s="128">
        <v>111.9</v>
      </c>
      <c r="E17" s="128"/>
      <c r="F17" s="128"/>
      <c r="G17" s="80"/>
      <c r="H17" s="102"/>
      <c r="I17" s="12"/>
      <c r="J17" s="12"/>
      <c r="K17" s="12"/>
      <c r="L17" s="12"/>
      <c r="M17" s="131"/>
      <c r="N17" s="131"/>
    </row>
    <row r="18" spans="1:14" ht="15" x14ac:dyDescent="0.2">
      <c r="A18" s="76" t="s">
        <v>123</v>
      </c>
      <c r="B18" s="18" t="s">
        <v>7</v>
      </c>
      <c r="C18" s="85">
        <f t="shared" si="0"/>
        <v>0</v>
      </c>
      <c r="D18" s="128">
        <v>-1.2</v>
      </c>
      <c r="E18" s="128"/>
      <c r="F18" s="128">
        <v>1.2</v>
      </c>
      <c r="G18" s="80"/>
      <c r="H18" s="102"/>
      <c r="I18" s="12"/>
      <c r="J18" s="12"/>
      <c r="K18" s="101"/>
      <c r="L18" s="12"/>
      <c r="M18" s="131"/>
      <c r="N18" s="99"/>
    </row>
    <row r="19" spans="1:14" ht="14.25" x14ac:dyDescent="0.2">
      <c r="A19" s="93" t="s">
        <v>57</v>
      </c>
      <c r="B19" s="142" t="s">
        <v>58</v>
      </c>
      <c r="C19" s="82">
        <f t="shared" si="0"/>
        <v>276.5</v>
      </c>
      <c r="D19" s="92">
        <f>D22+D20</f>
        <v>-5</v>
      </c>
      <c r="E19" s="92">
        <f t="shared" ref="E19:F19" si="2">E22+E20</f>
        <v>0</v>
      </c>
      <c r="F19" s="92">
        <f t="shared" si="2"/>
        <v>281.5</v>
      </c>
      <c r="G19" s="80"/>
      <c r="H19" s="102"/>
      <c r="I19" s="12"/>
      <c r="J19" s="12"/>
      <c r="K19" s="103"/>
      <c r="L19" s="102"/>
      <c r="M19" s="97"/>
      <c r="N19" s="102"/>
    </row>
    <row r="20" spans="1:14" ht="15" x14ac:dyDescent="0.2">
      <c r="A20" s="76" t="s">
        <v>71</v>
      </c>
      <c r="B20" s="18" t="s">
        <v>72</v>
      </c>
      <c r="C20" s="85">
        <f t="shared" si="0"/>
        <v>0</v>
      </c>
      <c r="D20" s="128">
        <f>D21</f>
        <v>-5</v>
      </c>
      <c r="E20" s="128">
        <f>E21</f>
        <v>0</v>
      </c>
      <c r="F20" s="128">
        <f>F21</f>
        <v>5</v>
      </c>
      <c r="G20" s="80"/>
      <c r="H20" s="102"/>
      <c r="I20" s="12"/>
      <c r="J20" s="12"/>
      <c r="K20" s="12"/>
      <c r="L20" s="12"/>
      <c r="M20" s="12"/>
      <c r="N20" s="12"/>
    </row>
    <row r="21" spans="1:14" ht="15" x14ac:dyDescent="0.2">
      <c r="A21" s="76"/>
      <c r="B21" s="18" t="s">
        <v>73</v>
      </c>
      <c r="C21" s="85">
        <f t="shared" si="0"/>
        <v>0</v>
      </c>
      <c r="D21" s="128">
        <v>-5</v>
      </c>
      <c r="E21" s="128"/>
      <c r="F21" s="128">
        <v>5</v>
      </c>
      <c r="G21" s="80"/>
      <c r="H21" s="102"/>
      <c r="I21" s="12"/>
      <c r="J21" s="12"/>
      <c r="K21" s="12"/>
      <c r="L21" s="12"/>
      <c r="M21" s="12"/>
      <c r="N21" s="12"/>
    </row>
    <row r="22" spans="1:14" ht="15" x14ac:dyDescent="0.2">
      <c r="A22" s="76" t="s">
        <v>59</v>
      </c>
      <c r="B22" s="18" t="s">
        <v>7</v>
      </c>
      <c r="C22" s="85">
        <f t="shared" si="0"/>
        <v>276.5</v>
      </c>
      <c r="D22" s="128"/>
      <c r="E22" s="128"/>
      <c r="F22" s="128">
        <v>276.5</v>
      </c>
      <c r="G22" s="80"/>
      <c r="H22" s="102"/>
      <c r="I22" s="12"/>
      <c r="J22" s="12"/>
      <c r="K22" s="12"/>
      <c r="L22" s="12"/>
      <c r="M22" s="12"/>
      <c r="N22" s="12"/>
    </row>
    <row r="23" spans="1:14" ht="14.25" x14ac:dyDescent="0.2">
      <c r="A23" s="137" t="s">
        <v>26</v>
      </c>
      <c r="B23" s="94" t="s">
        <v>27</v>
      </c>
      <c r="C23" s="82">
        <f t="shared" si="0"/>
        <v>36.099999999999994</v>
      </c>
      <c r="D23" s="92">
        <f>D25+D24</f>
        <v>-67.400000000000006</v>
      </c>
      <c r="E23" s="92">
        <f t="shared" ref="E23:F23" si="3">E25+E24</f>
        <v>0</v>
      </c>
      <c r="F23" s="92">
        <f t="shared" si="3"/>
        <v>103.5</v>
      </c>
      <c r="H23" s="100"/>
      <c r="I23" s="12"/>
      <c r="J23" s="12"/>
      <c r="K23" s="12"/>
      <c r="L23" s="12"/>
      <c r="M23" s="12"/>
      <c r="N23" s="12"/>
    </row>
    <row r="24" spans="1:14" ht="15" x14ac:dyDescent="0.2">
      <c r="A24" s="138" t="s">
        <v>65</v>
      </c>
      <c r="B24" s="18" t="s">
        <v>7</v>
      </c>
      <c r="C24" s="85">
        <f t="shared" si="0"/>
        <v>28</v>
      </c>
      <c r="D24" s="128">
        <v>28</v>
      </c>
      <c r="E24" s="92"/>
      <c r="F24" s="92"/>
      <c r="H24" s="100"/>
      <c r="I24" s="100"/>
      <c r="J24" s="12"/>
      <c r="K24" s="12"/>
      <c r="L24" s="12"/>
      <c r="M24" s="12"/>
      <c r="N24" s="12"/>
    </row>
    <row r="25" spans="1:14" ht="18.75" customHeight="1" x14ac:dyDescent="0.25">
      <c r="A25" s="138" t="s">
        <v>30</v>
      </c>
      <c r="B25" s="109" t="s">
        <v>56</v>
      </c>
      <c r="C25" s="79">
        <f t="shared" si="0"/>
        <v>8.0999999999999943</v>
      </c>
      <c r="D25" s="104">
        <v>-95.4</v>
      </c>
      <c r="E25" s="104"/>
      <c r="F25" s="104">
        <v>103.5</v>
      </c>
      <c r="H25" s="100"/>
      <c r="I25" s="100"/>
      <c r="J25" s="12"/>
      <c r="K25" s="12"/>
      <c r="L25" s="12"/>
      <c r="M25" s="12"/>
      <c r="N25" s="12"/>
    </row>
    <row r="26" spans="1:14" ht="14.25" x14ac:dyDescent="0.2">
      <c r="A26" s="93" t="s">
        <v>62</v>
      </c>
      <c r="B26" s="142" t="s">
        <v>63</v>
      </c>
      <c r="C26" s="164">
        <f t="shared" si="0"/>
        <v>99.399000000000001</v>
      </c>
      <c r="D26" s="165">
        <f>D29+D31+D27+D30</f>
        <v>-22.301000000000002</v>
      </c>
      <c r="E26" s="105">
        <f t="shared" ref="E26:F26" si="4">E29+E31+E27+E30</f>
        <v>0</v>
      </c>
      <c r="F26" s="105">
        <f t="shared" si="4"/>
        <v>121.7</v>
      </c>
      <c r="G26" s="80"/>
      <c r="H26" s="100"/>
      <c r="I26" s="100"/>
      <c r="J26" s="12"/>
      <c r="K26" s="12"/>
      <c r="L26" s="12"/>
      <c r="M26" s="12"/>
      <c r="N26" s="12"/>
    </row>
    <row r="27" spans="1:14" ht="30" x14ac:dyDescent="0.25">
      <c r="A27" s="76" t="s">
        <v>124</v>
      </c>
      <c r="B27" s="147" t="s">
        <v>125</v>
      </c>
      <c r="C27" s="79">
        <f t="shared" si="0"/>
        <v>0</v>
      </c>
      <c r="D27" s="104">
        <f>D28</f>
        <v>-0.9</v>
      </c>
      <c r="E27" s="104">
        <f t="shared" ref="E27:F27" si="5">E28</f>
        <v>0</v>
      </c>
      <c r="F27" s="104">
        <f t="shared" si="5"/>
        <v>0.9</v>
      </c>
      <c r="G27" s="80"/>
      <c r="H27" s="100"/>
      <c r="I27" s="100"/>
      <c r="J27" s="12"/>
      <c r="K27" s="12"/>
      <c r="L27" s="12"/>
      <c r="M27" s="97"/>
      <c r="N27" s="12"/>
    </row>
    <row r="28" spans="1:14" ht="30" x14ac:dyDescent="0.25">
      <c r="A28" s="76"/>
      <c r="B28" s="147" t="s">
        <v>126</v>
      </c>
      <c r="C28" s="79">
        <f t="shared" si="0"/>
        <v>0</v>
      </c>
      <c r="D28" s="104">
        <v>-0.9</v>
      </c>
      <c r="E28" s="104"/>
      <c r="F28" s="104">
        <v>0.9</v>
      </c>
      <c r="G28" s="80"/>
      <c r="H28" s="100"/>
      <c r="I28" s="100"/>
      <c r="J28" s="12"/>
      <c r="L28" s="12"/>
      <c r="M28" s="97"/>
      <c r="N28" s="12"/>
    </row>
    <row r="29" spans="1:14" ht="15" x14ac:dyDescent="0.25">
      <c r="A29" s="76" t="s">
        <v>64</v>
      </c>
      <c r="B29" s="18" t="s">
        <v>7</v>
      </c>
      <c r="C29" s="79">
        <f t="shared" si="0"/>
        <v>94</v>
      </c>
      <c r="D29" s="104"/>
      <c r="E29" s="143"/>
      <c r="F29" s="104">
        <v>94</v>
      </c>
      <c r="G29" s="80"/>
      <c r="H29" s="100"/>
      <c r="I29" s="100"/>
      <c r="L29" s="12"/>
      <c r="M29" s="90"/>
      <c r="N29" s="99"/>
    </row>
    <row r="30" spans="1:14" ht="30" x14ac:dyDescent="0.25">
      <c r="A30" s="76" t="s">
        <v>127</v>
      </c>
      <c r="B30" s="18" t="s">
        <v>128</v>
      </c>
      <c r="C30" s="79">
        <f t="shared" si="0"/>
        <v>0</v>
      </c>
      <c r="D30" s="104">
        <v>-26.8</v>
      </c>
      <c r="E30" s="143"/>
      <c r="F30" s="104">
        <v>26.8</v>
      </c>
      <c r="G30" s="80"/>
      <c r="H30" s="100"/>
      <c r="I30" s="100"/>
      <c r="K30" s="12"/>
      <c r="L30" s="12"/>
      <c r="M30" s="12"/>
      <c r="N30" s="12"/>
    </row>
    <row r="31" spans="1:14" ht="45" x14ac:dyDescent="0.25">
      <c r="A31" s="76" t="s">
        <v>121</v>
      </c>
      <c r="B31" s="147" t="s">
        <v>122</v>
      </c>
      <c r="C31" s="160">
        <f t="shared" si="0"/>
        <v>5.399</v>
      </c>
      <c r="D31" s="166">
        <v>5.399</v>
      </c>
      <c r="E31" s="143"/>
      <c r="F31" s="104"/>
      <c r="G31" s="80"/>
      <c r="H31" s="100"/>
      <c r="I31" s="100"/>
      <c r="J31" s="12"/>
      <c r="K31" s="12"/>
      <c r="L31" s="12"/>
      <c r="M31" s="12"/>
      <c r="N31" s="12"/>
    </row>
    <row r="32" spans="1:14" ht="14.25" x14ac:dyDescent="0.2">
      <c r="A32" s="146" t="s">
        <v>76</v>
      </c>
      <c r="B32" s="16" t="s">
        <v>77</v>
      </c>
      <c r="C32" s="83">
        <f t="shared" si="0"/>
        <v>0</v>
      </c>
      <c r="D32" s="105">
        <f>D33+D34</f>
        <v>0</v>
      </c>
      <c r="E32" s="105">
        <f t="shared" ref="E32:F32" si="6">E33+E34</f>
        <v>0</v>
      </c>
      <c r="F32" s="105">
        <f t="shared" si="6"/>
        <v>0</v>
      </c>
      <c r="G32" s="80"/>
      <c r="H32" s="100"/>
      <c r="I32" s="100"/>
      <c r="J32" s="12"/>
      <c r="K32" s="12"/>
      <c r="L32" s="12"/>
      <c r="M32" s="12"/>
      <c r="N32" s="12"/>
    </row>
    <row r="33" spans="1:14" ht="15" x14ac:dyDescent="0.25">
      <c r="A33" s="145" t="s">
        <v>74</v>
      </c>
      <c r="B33" s="18" t="s">
        <v>75</v>
      </c>
      <c r="C33" s="79">
        <f t="shared" si="0"/>
        <v>-9.6</v>
      </c>
      <c r="D33" s="104">
        <v>-9.6</v>
      </c>
      <c r="E33" s="143"/>
      <c r="F33" s="143"/>
      <c r="G33" s="80"/>
      <c r="H33" s="100"/>
      <c r="I33" s="100"/>
      <c r="J33" s="12"/>
      <c r="K33" s="12"/>
    </row>
    <row r="34" spans="1:14" ht="33" customHeight="1" x14ac:dyDescent="0.25">
      <c r="A34" s="76" t="s">
        <v>78</v>
      </c>
      <c r="B34" s="147" t="s">
        <v>79</v>
      </c>
      <c r="C34" s="79">
        <f t="shared" si="0"/>
        <v>9.6</v>
      </c>
      <c r="D34" s="104">
        <v>9.6</v>
      </c>
      <c r="E34" s="143"/>
      <c r="F34" s="143"/>
      <c r="G34" s="80"/>
      <c r="H34" s="100"/>
      <c r="I34" s="100"/>
      <c r="J34" s="12"/>
      <c r="K34" s="12"/>
    </row>
    <row r="35" spans="1:14" ht="14.25" x14ac:dyDescent="0.2">
      <c r="A35" s="93" t="s">
        <v>90</v>
      </c>
      <c r="B35" s="16" t="s">
        <v>91</v>
      </c>
      <c r="C35" s="83">
        <f t="shared" si="0"/>
        <v>0</v>
      </c>
      <c r="D35" s="105">
        <f>D36</f>
        <v>0</v>
      </c>
      <c r="E35" s="105">
        <f t="shared" ref="E35:F35" si="7">E36</f>
        <v>-5</v>
      </c>
      <c r="F35" s="105">
        <f t="shared" si="7"/>
        <v>0</v>
      </c>
      <c r="G35" s="80"/>
      <c r="H35" s="100"/>
      <c r="I35" s="100"/>
      <c r="J35" s="12"/>
      <c r="K35" s="12"/>
      <c r="L35" s="12"/>
      <c r="M35" s="12"/>
      <c r="N35" s="12"/>
    </row>
    <row r="36" spans="1:14" ht="15" x14ac:dyDescent="0.25">
      <c r="A36" s="76" t="s">
        <v>92</v>
      </c>
      <c r="B36" s="17" t="s">
        <v>7</v>
      </c>
      <c r="C36" s="79">
        <f t="shared" si="0"/>
        <v>0</v>
      </c>
      <c r="D36" s="143"/>
      <c r="E36" s="104">
        <v>-5</v>
      </c>
      <c r="F36" s="143"/>
      <c r="G36" s="80"/>
      <c r="H36" s="100"/>
      <c r="I36" s="100"/>
      <c r="J36" s="12"/>
      <c r="K36" s="12"/>
      <c r="L36" s="12"/>
      <c r="M36" s="12"/>
      <c r="N36" s="12"/>
    </row>
    <row r="37" spans="1:14" ht="14.25" x14ac:dyDescent="0.2">
      <c r="A37" s="146" t="s">
        <v>68</v>
      </c>
      <c r="B37" s="16" t="s">
        <v>69</v>
      </c>
      <c r="C37" s="83">
        <f t="shared" si="0"/>
        <v>2</v>
      </c>
      <c r="D37" s="105">
        <f>D38</f>
        <v>0</v>
      </c>
      <c r="E37" s="105">
        <f t="shared" ref="E37:F37" si="8">E38</f>
        <v>0</v>
      </c>
      <c r="F37" s="105">
        <f t="shared" si="8"/>
        <v>2</v>
      </c>
      <c r="G37" s="80"/>
      <c r="H37" s="100"/>
      <c r="I37" s="100"/>
      <c r="J37" s="12"/>
      <c r="K37" s="12"/>
      <c r="L37" s="12"/>
      <c r="M37" s="12"/>
      <c r="N37" s="12"/>
    </row>
    <row r="38" spans="1:14" ht="18.75" customHeight="1" x14ac:dyDescent="0.25">
      <c r="A38" s="145" t="s">
        <v>70</v>
      </c>
      <c r="B38" s="17" t="s">
        <v>7</v>
      </c>
      <c r="C38" s="79">
        <f t="shared" si="0"/>
        <v>2</v>
      </c>
      <c r="D38" s="104"/>
      <c r="E38" s="104"/>
      <c r="F38" s="104">
        <v>2</v>
      </c>
      <c r="G38" s="80"/>
      <c r="H38" s="100"/>
      <c r="I38" s="100"/>
      <c r="J38" s="12"/>
      <c r="K38" s="12"/>
      <c r="L38" s="12"/>
      <c r="M38" s="12"/>
      <c r="N38" s="12"/>
    </row>
    <row r="39" spans="1:14" ht="28.5" x14ac:dyDescent="0.2">
      <c r="A39" s="146" t="s">
        <v>99</v>
      </c>
      <c r="B39" s="159" t="s">
        <v>100</v>
      </c>
      <c r="C39" s="83">
        <f t="shared" si="0"/>
        <v>12</v>
      </c>
      <c r="D39" s="105">
        <f>D40</f>
        <v>0</v>
      </c>
      <c r="E39" s="105">
        <f t="shared" ref="E39:F39" si="9">E40</f>
        <v>0</v>
      </c>
      <c r="F39" s="105">
        <f t="shared" si="9"/>
        <v>12</v>
      </c>
      <c r="G39" s="80"/>
      <c r="H39" s="100"/>
      <c r="I39" s="100"/>
      <c r="J39" s="12"/>
      <c r="K39" s="12"/>
      <c r="L39" s="12"/>
      <c r="M39" s="12"/>
      <c r="N39" s="12"/>
    </row>
    <row r="40" spans="1:14" ht="15" x14ac:dyDescent="0.25">
      <c r="A40" s="173" t="s">
        <v>101</v>
      </c>
      <c r="B40" s="17" t="s">
        <v>7</v>
      </c>
      <c r="C40" s="79">
        <f t="shared" si="0"/>
        <v>12</v>
      </c>
      <c r="D40" s="104"/>
      <c r="E40" s="104"/>
      <c r="F40" s="104">
        <v>12</v>
      </c>
      <c r="G40" s="80"/>
      <c r="H40" s="100"/>
      <c r="I40" s="100"/>
      <c r="J40" s="12"/>
      <c r="K40" s="12"/>
      <c r="L40" s="12"/>
      <c r="M40" s="12"/>
      <c r="N40" s="12"/>
    </row>
    <row r="41" spans="1:14" ht="42.75" x14ac:dyDescent="0.2">
      <c r="A41" s="146" t="s">
        <v>86</v>
      </c>
      <c r="B41" s="113" t="s">
        <v>87</v>
      </c>
      <c r="C41" s="164">
        <f t="shared" si="0"/>
        <v>6.117</v>
      </c>
      <c r="D41" s="165">
        <f>D42</f>
        <v>6.117</v>
      </c>
      <c r="E41" s="165">
        <f t="shared" ref="E41:F41" si="10">E42</f>
        <v>6.0259999999999998</v>
      </c>
      <c r="F41" s="105">
        <f t="shared" si="10"/>
        <v>0</v>
      </c>
      <c r="G41" s="80"/>
      <c r="H41" s="100"/>
      <c r="I41" s="100"/>
      <c r="J41" s="12"/>
      <c r="K41" s="12"/>
      <c r="L41" s="12"/>
      <c r="M41" s="12"/>
      <c r="N41" s="12"/>
    </row>
    <row r="42" spans="1:14" ht="14.25" x14ac:dyDescent="0.2">
      <c r="A42" s="146" t="s">
        <v>88</v>
      </c>
      <c r="B42" s="113" t="s">
        <v>63</v>
      </c>
      <c r="C42" s="164">
        <f t="shared" si="0"/>
        <v>6.117</v>
      </c>
      <c r="D42" s="165">
        <f>D43</f>
        <v>6.117</v>
      </c>
      <c r="E42" s="165">
        <f t="shared" ref="E42:F42" si="11">E43</f>
        <v>6.0259999999999998</v>
      </c>
      <c r="F42" s="105">
        <f t="shared" si="11"/>
        <v>0</v>
      </c>
      <c r="G42" s="80"/>
      <c r="H42" s="100"/>
      <c r="I42" s="12"/>
      <c r="J42" s="12"/>
      <c r="K42" s="12"/>
      <c r="L42" s="12"/>
      <c r="M42" s="12"/>
      <c r="N42" s="12"/>
    </row>
    <row r="43" spans="1:14" ht="30" x14ac:dyDescent="0.25">
      <c r="A43" s="145" t="s">
        <v>89</v>
      </c>
      <c r="B43" s="18" t="s">
        <v>107</v>
      </c>
      <c r="C43" s="160">
        <f t="shared" si="0"/>
        <v>6.117</v>
      </c>
      <c r="D43" s="166">
        <v>6.117</v>
      </c>
      <c r="E43" s="166">
        <v>6.0259999999999998</v>
      </c>
      <c r="F43" s="104"/>
      <c r="G43" s="80"/>
      <c r="H43" s="100"/>
      <c r="I43" s="12"/>
      <c r="K43" s="12"/>
      <c r="L43" s="12"/>
      <c r="M43" s="12"/>
      <c r="N43" s="12"/>
    </row>
    <row r="44" spans="1:14" ht="28.5" x14ac:dyDescent="0.2">
      <c r="A44" s="93" t="s">
        <v>45</v>
      </c>
      <c r="B44" s="113" t="s">
        <v>46</v>
      </c>
      <c r="C44" s="83">
        <f t="shared" si="0"/>
        <v>107.5</v>
      </c>
      <c r="D44" s="105">
        <f>D45</f>
        <v>0</v>
      </c>
      <c r="E44" s="105">
        <f t="shared" ref="E44:F44" si="12">E45</f>
        <v>0</v>
      </c>
      <c r="F44" s="105">
        <f t="shared" si="12"/>
        <v>107.5</v>
      </c>
      <c r="G44" s="80"/>
      <c r="H44" s="100"/>
      <c r="I44" s="12"/>
      <c r="K44" s="12"/>
      <c r="L44" s="102"/>
      <c r="M44" s="12"/>
      <c r="N44" s="12"/>
    </row>
    <row r="45" spans="1:14" ht="15" x14ac:dyDescent="0.25">
      <c r="A45" s="138" t="s">
        <v>102</v>
      </c>
      <c r="B45" s="17" t="s">
        <v>7</v>
      </c>
      <c r="C45" s="79">
        <f t="shared" si="0"/>
        <v>107.5</v>
      </c>
      <c r="D45" s="104"/>
      <c r="E45" s="104"/>
      <c r="F45" s="104">
        <v>107.5</v>
      </c>
      <c r="G45" s="80"/>
      <c r="H45" s="100"/>
      <c r="I45" s="12"/>
      <c r="K45" s="103"/>
      <c r="L45" s="12"/>
      <c r="M45" s="12"/>
      <c r="N45" s="12"/>
    </row>
    <row r="46" spans="1:14" ht="28.5" x14ac:dyDescent="0.2">
      <c r="A46" s="93" t="s">
        <v>40</v>
      </c>
      <c r="B46" s="113" t="s">
        <v>49</v>
      </c>
      <c r="C46" s="172">
        <f t="shared" si="0"/>
        <v>79.994</v>
      </c>
      <c r="D46" s="164">
        <f>D47+D48</f>
        <v>76.403999999999996</v>
      </c>
      <c r="E46" s="164">
        <f t="shared" ref="E46:F46" si="13">E47+E48</f>
        <v>63.73</v>
      </c>
      <c r="F46" s="164">
        <f t="shared" si="13"/>
        <v>3.59</v>
      </c>
      <c r="G46" s="80"/>
      <c r="H46" s="100"/>
      <c r="I46" s="12"/>
      <c r="K46" s="2"/>
      <c r="L46" s="12"/>
      <c r="M46" s="12"/>
      <c r="N46" s="12"/>
    </row>
    <row r="47" spans="1:14" ht="15" x14ac:dyDescent="0.25">
      <c r="A47" s="76" t="s">
        <v>41</v>
      </c>
      <c r="B47" s="17" t="s">
        <v>7</v>
      </c>
      <c r="C47" s="74">
        <f t="shared" si="0"/>
        <v>15.4</v>
      </c>
      <c r="D47" s="79">
        <v>13.9</v>
      </c>
      <c r="E47" s="95"/>
      <c r="F47" s="79">
        <v>1.5</v>
      </c>
      <c r="G47" s="80"/>
      <c r="H47" s="100"/>
      <c r="I47" s="12"/>
      <c r="K47" s="12"/>
      <c r="L47" s="12"/>
      <c r="M47" s="12"/>
      <c r="N47" s="12"/>
    </row>
    <row r="48" spans="1:14" ht="30" x14ac:dyDescent="0.25">
      <c r="A48" s="76" t="s">
        <v>103</v>
      </c>
      <c r="B48" s="111" t="s">
        <v>43</v>
      </c>
      <c r="C48" s="154">
        <f t="shared" si="0"/>
        <v>64.593999999999994</v>
      </c>
      <c r="D48" s="160">
        <v>62.503999999999998</v>
      </c>
      <c r="E48" s="160">
        <v>63.73</v>
      </c>
      <c r="F48" s="160">
        <f>'6 priedas'!F38+'6 priedas'!F39</f>
        <v>2.09</v>
      </c>
      <c r="G48" s="80"/>
      <c r="H48" s="100"/>
      <c r="I48" s="12"/>
      <c r="K48" s="12"/>
      <c r="L48" s="12"/>
      <c r="M48" s="12"/>
      <c r="N48" s="12"/>
    </row>
    <row r="49" spans="1:14" ht="15" x14ac:dyDescent="0.2">
      <c r="A49" s="76" t="s">
        <v>22</v>
      </c>
      <c r="B49" s="15" t="s">
        <v>2</v>
      </c>
      <c r="C49" s="161">
        <f>D49+F49</f>
        <v>729.51</v>
      </c>
      <c r="D49" s="162">
        <f>D14+D41+D44+D46</f>
        <v>96.52</v>
      </c>
      <c r="E49" s="162">
        <f>E14+E41+E44+E46</f>
        <v>64.756</v>
      </c>
      <c r="F49" s="162">
        <f>F14+F41+F44+F46</f>
        <v>632.99</v>
      </c>
      <c r="G49" s="80"/>
      <c r="H49" s="100"/>
      <c r="L49" s="12"/>
      <c r="M49" s="12"/>
      <c r="N49" s="12"/>
    </row>
    <row r="50" spans="1:14" ht="18.75" customHeight="1" x14ac:dyDescent="0.2">
      <c r="A50" s="76"/>
      <c r="B50" s="19" t="s">
        <v>8</v>
      </c>
      <c r="C50" s="14"/>
      <c r="D50" s="14"/>
      <c r="E50" s="14"/>
      <c r="F50" s="14"/>
      <c r="G50" s="80"/>
      <c r="H50" s="80"/>
      <c r="L50" s="102"/>
      <c r="M50" s="12"/>
      <c r="N50" s="12"/>
    </row>
    <row r="51" spans="1:14" ht="15" x14ac:dyDescent="0.25">
      <c r="A51" s="86" t="s">
        <v>13</v>
      </c>
      <c r="B51" s="17" t="s">
        <v>7</v>
      </c>
      <c r="C51" s="79">
        <f t="shared" ref="C51:C56" si="14">D51+F51</f>
        <v>645.29999999999995</v>
      </c>
      <c r="D51" s="78">
        <f>D16+D17+D20+D22+D24+D29+D36+D38+D40+D45+D47+D18</f>
        <v>145.60000000000002</v>
      </c>
      <c r="E51" s="78">
        <f>E16+E17+E20+E22+E24+E29+E36+E38+E40+E45+E47+E18</f>
        <v>-5</v>
      </c>
      <c r="F51" s="78">
        <f>F16+F17+F20+F22+F24+F29+F36+F38+F40+F45+F47+F18</f>
        <v>499.7</v>
      </c>
      <c r="H51" s="80"/>
      <c r="I51" s="12"/>
      <c r="L51" s="3"/>
      <c r="M51" s="12"/>
      <c r="N51" s="12"/>
    </row>
    <row r="52" spans="1:14" ht="30" x14ac:dyDescent="0.25">
      <c r="A52" s="180" t="s">
        <v>129</v>
      </c>
      <c r="B52" s="147" t="s">
        <v>125</v>
      </c>
      <c r="C52" s="79">
        <f t="shared" si="14"/>
        <v>0</v>
      </c>
      <c r="D52" s="78">
        <f>D28</f>
        <v>-0.9</v>
      </c>
      <c r="E52" s="78">
        <f t="shared" ref="E52:F52" si="15">E28</f>
        <v>0</v>
      </c>
      <c r="F52" s="78">
        <f t="shared" si="15"/>
        <v>0.9</v>
      </c>
      <c r="H52" s="80"/>
      <c r="I52" s="12"/>
      <c r="L52" s="12"/>
      <c r="M52" s="12"/>
      <c r="N52" s="12"/>
    </row>
    <row r="53" spans="1:14" ht="30" x14ac:dyDescent="0.25">
      <c r="A53" s="86" t="s">
        <v>104</v>
      </c>
      <c r="B53" s="111" t="s">
        <v>43</v>
      </c>
      <c r="C53" s="160">
        <f t="shared" si="14"/>
        <v>85.710000000000008</v>
      </c>
      <c r="D53" s="163">
        <f>D34+D43+D48+D31</f>
        <v>83.62</v>
      </c>
      <c r="E53" s="163">
        <f t="shared" ref="E53:F53" si="16">E34+E43+E48+E31</f>
        <v>69.756</v>
      </c>
      <c r="F53" s="163">
        <f t="shared" si="16"/>
        <v>2.09</v>
      </c>
      <c r="H53" s="80"/>
      <c r="I53" s="12"/>
      <c r="L53" s="12"/>
      <c r="M53" s="12"/>
      <c r="N53" s="12"/>
    </row>
    <row r="54" spans="1:14" ht="18" customHeight="1" x14ac:dyDescent="0.25">
      <c r="A54" s="188" t="s">
        <v>31</v>
      </c>
      <c r="B54" s="109" t="s">
        <v>56</v>
      </c>
      <c r="C54" s="79">
        <f t="shared" si="14"/>
        <v>8.0999999999999943</v>
      </c>
      <c r="D54" s="74">
        <f>D25</f>
        <v>-95.4</v>
      </c>
      <c r="E54" s="74">
        <f>E25</f>
        <v>0</v>
      </c>
      <c r="F54" s="74">
        <f>F25</f>
        <v>103.5</v>
      </c>
      <c r="H54" s="80"/>
      <c r="I54" s="12"/>
    </row>
    <row r="55" spans="1:14" ht="15" x14ac:dyDescent="0.25">
      <c r="A55" s="132" t="s">
        <v>105</v>
      </c>
      <c r="B55" s="109" t="s">
        <v>44</v>
      </c>
      <c r="C55" s="79">
        <f t="shared" si="14"/>
        <v>-9.6</v>
      </c>
      <c r="D55" s="74">
        <f>D33</f>
        <v>-9.6</v>
      </c>
      <c r="E55" s="74">
        <f t="shared" ref="E55:F55" si="17">E33</f>
        <v>0</v>
      </c>
      <c r="F55" s="74">
        <f t="shared" si="17"/>
        <v>0</v>
      </c>
      <c r="G55" s="12"/>
      <c r="I55" s="12"/>
    </row>
    <row r="56" spans="1:14" ht="15" x14ac:dyDescent="0.25">
      <c r="A56" s="132" t="s">
        <v>137</v>
      </c>
      <c r="B56" s="18" t="s">
        <v>138</v>
      </c>
      <c r="C56" s="79">
        <f t="shared" si="14"/>
        <v>0</v>
      </c>
      <c r="D56" s="74">
        <f>D30</f>
        <v>-26.8</v>
      </c>
      <c r="E56" s="74">
        <f t="shared" ref="E56:F56" si="18">E30</f>
        <v>0</v>
      </c>
      <c r="F56" s="74">
        <f t="shared" si="18"/>
        <v>26.8</v>
      </c>
      <c r="G56" s="12"/>
      <c r="I56" s="12"/>
    </row>
    <row r="57" spans="1:14" ht="15.75" customHeight="1" x14ac:dyDescent="0.2">
      <c r="A57" s="106"/>
      <c r="B57" s="36"/>
      <c r="C57" s="3"/>
      <c r="D57" s="3"/>
      <c r="E57" s="3"/>
      <c r="F57" s="3"/>
      <c r="I57" s="12"/>
    </row>
    <row r="58" spans="1:14" ht="15" x14ac:dyDescent="0.2">
      <c r="A58" s="106"/>
      <c r="B58" s="36"/>
      <c r="C58" s="3"/>
      <c r="D58" s="3"/>
      <c r="E58" s="3"/>
      <c r="F58" s="3"/>
      <c r="I58" s="12"/>
    </row>
    <row r="59" spans="1:14" ht="15" x14ac:dyDescent="0.2">
      <c r="A59" s="106"/>
      <c r="B59" s="36"/>
      <c r="C59" s="3"/>
      <c r="D59" s="3"/>
      <c r="E59" s="3"/>
      <c r="F59" s="3"/>
      <c r="I59" s="12"/>
    </row>
    <row r="60" spans="1:14" x14ac:dyDescent="0.2">
      <c r="A60" s="12"/>
      <c r="B60" s="2"/>
      <c r="C60" s="3"/>
      <c r="D60" s="3"/>
      <c r="E60" s="3"/>
      <c r="F60" s="3"/>
      <c r="I60" s="12"/>
    </row>
    <row r="61" spans="1:14" x14ac:dyDescent="0.2">
      <c r="B61" s="2"/>
      <c r="C61" s="3"/>
      <c r="D61" s="3"/>
      <c r="E61" s="3"/>
      <c r="F61" s="3"/>
      <c r="H61" s="10"/>
      <c r="I61" s="12"/>
    </row>
    <row r="62" spans="1:14" x14ac:dyDescent="0.2">
      <c r="H62" s="96"/>
      <c r="I62" s="12"/>
    </row>
    <row r="63" spans="1:14" x14ac:dyDescent="0.2">
      <c r="C63" s="1"/>
      <c r="D63" s="1"/>
      <c r="E63" s="1"/>
      <c r="F63" s="1"/>
      <c r="H63" s="97"/>
    </row>
    <row r="64" spans="1:14" x14ac:dyDescent="0.2">
      <c r="H64" s="98"/>
    </row>
    <row r="65" spans="8:10" x14ac:dyDescent="0.2">
      <c r="H65" s="98"/>
      <c r="J65" s="12"/>
    </row>
    <row r="66" spans="8:10" x14ac:dyDescent="0.2">
      <c r="H66" s="12"/>
      <c r="J66" s="12"/>
    </row>
    <row r="67" spans="8:10" x14ac:dyDescent="0.2">
      <c r="H67" s="96"/>
      <c r="J67" s="12"/>
    </row>
    <row r="68" spans="8:10" ht="30" customHeight="1" x14ac:dyDescent="0.2">
      <c r="H68" s="12"/>
      <c r="J68" s="12"/>
    </row>
    <row r="69" spans="8:10" x14ac:dyDescent="0.2">
      <c r="J69" s="12"/>
    </row>
    <row r="70" spans="8:10" x14ac:dyDescent="0.2">
      <c r="J70" s="12"/>
    </row>
    <row r="71" spans="8:10" x14ac:dyDescent="0.2">
      <c r="J71" s="12"/>
    </row>
    <row r="74" spans="8:10" ht="30" customHeight="1" x14ac:dyDescent="0.2"/>
    <row r="77" spans="8:10" x14ac:dyDescent="0.2">
      <c r="I77" s="10"/>
    </row>
    <row r="78" spans="8:10" x14ac:dyDescent="0.2">
      <c r="I78" s="12"/>
    </row>
    <row r="79" spans="8:10" x14ac:dyDescent="0.2">
      <c r="I79" s="12"/>
    </row>
    <row r="80" spans="8:10" x14ac:dyDescent="0.2">
      <c r="I80" s="99"/>
    </row>
    <row r="81" spans="9:9" x14ac:dyDescent="0.2">
      <c r="I81" s="96"/>
    </row>
    <row r="82" spans="9:9" x14ac:dyDescent="0.2">
      <c r="I82" s="97"/>
    </row>
    <row r="83" spans="9:9" x14ac:dyDescent="0.2">
      <c r="I83" s="96"/>
    </row>
    <row r="84" spans="9:9" x14ac:dyDescent="0.2">
      <c r="I84" s="12"/>
    </row>
    <row r="88" spans="9:9" ht="18" customHeight="1" x14ac:dyDescent="0.2"/>
    <row r="90" spans="9:9" ht="15" customHeight="1" x14ac:dyDescent="0.2"/>
    <row r="96" spans="9:9" ht="16.5" customHeight="1" x14ac:dyDescent="0.2"/>
    <row r="97" ht="16.5" customHeight="1" x14ac:dyDescent="0.2"/>
    <row r="100" ht="17.25" customHeight="1" x14ac:dyDescent="0.2"/>
    <row r="103" ht="16.5" customHeight="1" x14ac:dyDescent="0.2"/>
    <row r="108" ht="15.75" customHeight="1" x14ac:dyDescent="0.2"/>
    <row r="112" ht="30" customHeight="1" x14ac:dyDescent="0.2"/>
    <row r="133" spans="10:10" ht="30" customHeight="1" x14ac:dyDescent="0.2"/>
    <row r="134" spans="10:10" ht="15" customHeight="1" x14ac:dyDescent="0.2"/>
    <row r="136" spans="10:10" x14ac:dyDescent="0.2">
      <c r="J136" s="9"/>
    </row>
  </sheetData>
  <mergeCells count="11">
    <mergeCell ref="M16:N16"/>
    <mergeCell ref="B5:E5"/>
    <mergeCell ref="B6:D6"/>
    <mergeCell ref="B7:C7"/>
    <mergeCell ref="E9:F9"/>
    <mergeCell ref="A10:A12"/>
    <mergeCell ref="B10:B12"/>
    <mergeCell ref="C10:C12"/>
    <mergeCell ref="D10:F10"/>
    <mergeCell ref="D11:E11"/>
    <mergeCell ref="F11:F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opLeftCell="A28" zoomScale="130" zoomScaleNormal="130" workbookViewId="0">
      <selection activeCell="L15" sqref="L15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8.28515625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54</v>
      </c>
      <c r="D2" s="77"/>
      <c r="E2" s="77"/>
      <c r="F2" s="7"/>
    </row>
    <row r="3" spans="1:14" ht="15" x14ac:dyDescent="0.25">
      <c r="A3" s="7"/>
      <c r="B3" s="7"/>
      <c r="C3" s="77" t="s">
        <v>37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189" t="s">
        <v>139</v>
      </c>
      <c r="B5" s="189"/>
      <c r="C5" s="189"/>
      <c r="D5" s="189"/>
      <c r="E5" s="189"/>
      <c r="F5" s="189"/>
    </row>
    <row r="6" spans="1:14" ht="15.75" customHeight="1" x14ac:dyDescent="0.25">
      <c r="A6" s="72"/>
      <c r="B6" s="194" t="s">
        <v>140</v>
      </c>
      <c r="C6" s="194"/>
      <c r="D6" s="194"/>
      <c r="E6" s="194"/>
      <c r="F6" s="194"/>
    </row>
    <row r="7" spans="1:14" ht="15.75" customHeight="1" x14ac:dyDescent="0.25">
      <c r="A7" s="72"/>
      <c r="B7" s="72"/>
      <c r="C7" s="72"/>
      <c r="D7" s="72"/>
      <c r="E7" s="72"/>
      <c r="F7" s="72"/>
    </row>
    <row r="8" spans="1:14" ht="15" customHeight="1" x14ac:dyDescent="0.25">
      <c r="A8" s="13"/>
      <c r="B8" s="13"/>
      <c r="C8" s="13"/>
      <c r="D8" s="13"/>
      <c r="E8" s="190" t="s">
        <v>21</v>
      </c>
      <c r="F8" s="191"/>
    </row>
    <row r="9" spans="1:14" ht="13.5" customHeight="1" x14ac:dyDescent="0.2">
      <c r="A9" s="192" t="s">
        <v>14</v>
      </c>
      <c r="B9" s="192" t="s">
        <v>32</v>
      </c>
      <c r="C9" s="192" t="s">
        <v>3</v>
      </c>
      <c r="D9" s="192"/>
      <c r="E9" s="192"/>
      <c r="F9" s="192"/>
    </row>
    <row r="10" spans="1:14" ht="35.25" customHeight="1" x14ac:dyDescent="0.2">
      <c r="A10" s="192"/>
      <c r="B10" s="192"/>
      <c r="C10" s="192" t="s">
        <v>2</v>
      </c>
      <c r="D10" s="192" t="s">
        <v>4</v>
      </c>
      <c r="E10" s="192"/>
      <c r="F10" s="192" t="s">
        <v>5</v>
      </c>
    </row>
    <row r="11" spans="1:14" ht="15" customHeight="1" x14ac:dyDescent="0.2">
      <c r="A11" s="192"/>
      <c r="B11" s="192"/>
      <c r="C11" s="192"/>
      <c r="D11" s="114" t="s">
        <v>2</v>
      </c>
      <c r="E11" s="114" t="s">
        <v>33</v>
      </c>
      <c r="F11" s="192"/>
    </row>
    <row r="12" spans="1:14" ht="15" x14ac:dyDescent="0.2">
      <c r="A12" s="115">
        <v>1</v>
      </c>
      <c r="B12" s="115">
        <v>2</v>
      </c>
      <c r="C12" s="115">
        <v>3</v>
      </c>
      <c r="D12" s="115">
        <v>4</v>
      </c>
      <c r="E12" s="115">
        <v>5</v>
      </c>
      <c r="F12" s="115">
        <v>6</v>
      </c>
    </row>
    <row r="13" spans="1:14" ht="14.25" x14ac:dyDescent="0.2">
      <c r="A13" s="117">
        <v>1</v>
      </c>
      <c r="B13" s="148" t="s">
        <v>80</v>
      </c>
      <c r="C13" s="149">
        <f>D13+F13</f>
        <v>1.4330000000000001</v>
      </c>
      <c r="D13" s="149">
        <f>D15+D14</f>
        <v>-0.65699999999999981</v>
      </c>
      <c r="E13" s="149">
        <f t="shared" ref="E13:F13" si="0">E15+E14</f>
        <v>1.4330000000000001</v>
      </c>
      <c r="F13" s="149">
        <f t="shared" si="0"/>
        <v>2.09</v>
      </c>
    </row>
    <row r="14" spans="1:14" ht="45" x14ac:dyDescent="0.25">
      <c r="A14" s="155"/>
      <c r="B14" s="120" t="s">
        <v>81</v>
      </c>
      <c r="C14" s="116">
        <f>D14+F14</f>
        <v>0</v>
      </c>
      <c r="D14" s="156">
        <v>-2.09</v>
      </c>
      <c r="E14" s="156"/>
      <c r="F14" s="156">
        <v>2.09</v>
      </c>
    </row>
    <row r="15" spans="1:14" ht="30" x14ac:dyDescent="0.2">
      <c r="A15" s="141"/>
      <c r="B15" s="120" t="s">
        <v>85</v>
      </c>
      <c r="C15" s="151">
        <f>D15+F15</f>
        <v>1.4330000000000001</v>
      </c>
      <c r="D15" s="141">
        <v>1.4330000000000001</v>
      </c>
      <c r="E15" s="141">
        <v>1.4330000000000001</v>
      </c>
      <c r="F15" s="141"/>
      <c r="K15" s="12"/>
      <c r="L15" s="12"/>
      <c r="M15" s="12"/>
      <c r="N15" s="12"/>
    </row>
    <row r="16" spans="1:14" ht="14.25" x14ac:dyDescent="0.2">
      <c r="A16" s="117">
        <v>3</v>
      </c>
      <c r="B16" s="121" t="s">
        <v>112</v>
      </c>
      <c r="C16" s="149">
        <f t="shared" ref="C16:C17" si="1">D16+F16</f>
        <v>11.01</v>
      </c>
      <c r="D16" s="149">
        <f>D17</f>
        <v>11.01</v>
      </c>
      <c r="E16" s="149">
        <f t="shared" ref="E16:F16" si="2">E17</f>
        <v>10.853</v>
      </c>
      <c r="F16" s="126">
        <f t="shared" si="2"/>
        <v>0</v>
      </c>
      <c r="K16" s="12"/>
      <c r="L16" s="12"/>
      <c r="M16" s="193"/>
      <c r="N16" s="193"/>
    </row>
    <row r="17" spans="1:14" ht="30" x14ac:dyDescent="0.2">
      <c r="A17" s="167"/>
      <c r="B17" s="120" t="s">
        <v>117</v>
      </c>
      <c r="C17" s="151">
        <f t="shared" si="1"/>
        <v>11.01</v>
      </c>
      <c r="D17" s="151">
        <v>11.01</v>
      </c>
      <c r="E17" s="167">
        <v>10.853</v>
      </c>
      <c r="F17" s="167"/>
      <c r="K17" s="12"/>
      <c r="L17" s="12"/>
      <c r="M17" s="107"/>
      <c r="N17" s="107"/>
    </row>
    <row r="18" spans="1:14" ht="14.25" x14ac:dyDescent="0.2">
      <c r="A18" s="117">
        <v>4</v>
      </c>
      <c r="B18" s="121" t="s">
        <v>34</v>
      </c>
      <c r="C18" s="152">
        <f t="shared" ref="C18:C20" si="3">D18+F18</f>
        <v>15.707000000000001</v>
      </c>
      <c r="D18" s="152">
        <f>D20+D19</f>
        <v>14.207000000000001</v>
      </c>
      <c r="E18" s="152">
        <f t="shared" ref="E18:F18" si="4">E20+E19</f>
        <v>0.307</v>
      </c>
      <c r="F18" s="118">
        <f t="shared" si="4"/>
        <v>1.5</v>
      </c>
      <c r="I18" s="12"/>
    </row>
    <row r="19" spans="1:14" ht="15" x14ac:dyDescent="0.25">
      <c r="A19" s="117"/>
      <c r="B19" s="120" t="s">
        <v>36</v>
      </c>
      <c r="C19" s="110">
        <f t="shared" si="3"/>
        <v>15.4</v>
      </c>
      <c r="D19" s="110">
        <v>13.9</v>
      </c>
      <c r="E19" s="118"/>
      <c r="F19" s="110">
        <v>1.5</v>
      </c>
      <c r="I19" s="12"/>
    </row>
    <row r="20" spans="1:14" ht="30" x14ac:dyDescent="0.25">
      <c r="A20" s="119"/>
      <c r="B20" s="120" t="s">
        <v>85</v>
      </c>
      <c r="C20" s="150">
        <f t="shared" si="3"/>
        <v>0.307</v>
      </c>
      <c r="D20" s="150">
        <v>0.307</v>
      </c>
      <c r="E20" s="150">
        <v>0.307</v>
      </c>
      <c r="F20" s="144"/>
    </row>
    <row r="21" spans="1:14" ht="14.25" x14ac:dyDescent="0.2">
      <c r="A21" s="117">
        <v>5</v>
      </c>
      <c r="B21" s="121" t="s">
        <v>82</v>
      </c>
      <c r="C21" s="152">
        <f>D21+F21</f>
        <v>11.288</v>
      </c>
      <c r="D21" s="152">
        <f>D22+D23</f>
        <v>11.288</v>
      </c>
      <c r="E21" s="152">
        <f t="shared" ref="E21:F21" si="5">E22+E23</f>
        <v>11.131</v>
      </c>
      <c r="F21" s="118">
        <f t="shared" si="5"/>
        <v>0</v>
      </c>
      <c r="K21" s="12"/>
      <c r="L21" s="12"/>
      <c r="M21" s="12"/>
      <c r="N21" s="12"/>
    </row>
    <row r="22" spans="1:14" ht="30" x14ac:dyDescent="0.25">
      <c r="A22" s="119"/>
      <c r="B22" s="120" t="s">
        <v>85</v>
      </c>
      <c r="C22" s="150">
        <f>D22+F22</f>
        <v>0.27800000000000002</v>
      </c>
      <c r="D22" s="150">
        <v>0.27800000000000002</v>
      </c>
      <c r="E22" s="150">
        <v>0.27800000000000002</v>
      </c>
      <c r="F22" s="110"/>
      <c r="K22" s="12"/>
      <c r="L22" s="12"/>
      <c r="M22" s="12"/>
      <c r="N22" s="12"/>
    </row>
    <row r="23" spans="1:14" ht="30" x14ac:dyDescent="0.25">
      <c r="A23" s="119"/>
      <c r="B23" s="120" t="s">
        <v>117</v>
      </c>
      <c r="C23" s="150">
        <f>D23+F23</f>
        <v>11.01</v>
      </c>
      <c r="D23" s="150">
        <v>11.01</v>
      </c>
      <c r="E23" s="150">
        <v>10.853</v>
      </c>
      <c r="F23" s="110"/>
      <c r="K23" s="12"/>
      <c r="L23" s="12"/>
      <c r="M23" s="12"/>
      <c r="N23" s="12"/>
    </row>
    <row r="24" spans="1:14" ht="14.25" x14ac:dyDescent="0.2">
      <c r="A24" s="117">
        <v>7</v>
      </c>
      <c r="B24" s="121" t="s">
        <v>83</v>
      </c>
      <c r="C24" s="152">
        <f t="shared" ref="C24:C35" si="6">D24+F24</f>
        <v>0.26300000000000001</v>
      </c>
      <c r="D24" s="152">
        <f>D25</f>
        <v>0.26300000000000001</v>
      </c>
      <c r="E24" s="152">
        <f t="shared" ref="E24:F24" si="7">E25</f>
        <v>0.26300000000000001</v>
      </c>
      <c r="F24" s="118">
        <f t="shared" si="7"/>
        <v>0</v>
      </c>
      <c r="K24" s="12"/>
      <c r="L24" s="12"/>
      <c r="M24" s="12"/>
      <c r="N24" s="12"/>
    </row>
    <row r="25" spans="1:14" ht="30" x14ac:dyDescent="0.25">
      <c r="A25" s="119"/>
      <c r="B25" s="120" t="s">
        <v>85</v>
      </c>
      <c r="C25" s="150">
        <f t="shared" si="6"/>
        <v>0.26300000000000001</v>
      </c>
      <c r="D25" s="150">
        <v>0.26300000000000001</v>
      </c>
      <c r="E25" s="150">
        <v>0.26300000000000001</v>
      </c>
      <c r="F25" s="110"/>
      <c r="K25" s="12"/>
      <c r="L25" s="12"/>
      <c r="M25" s="12"/>
      <c r="N25" s="12"/>
    </row>
    <row r="26" spans="1:14" ht="14.25" x14ac:dyDescent="0.2">
      <c r="A26" s="117">
        <v>8</v>
      </c>
      <c r="B26" s="121" t="s">
        <v>113</v>
      </c>
      <c r="C26" s="152">
        <f t="shared" si="6"/>
        <v>5.5090000000000003</v>
      </c>
      <c r="D26" s="152">
        <f>D27</f>
        <v>5.5090000000000003</v>
      </c>
      <c r="E26" s="152">
        <f t="shared" ref="E26:F26" si="8">E27</f>
        <v>5.43</v>
      </c>
      <c r="F26" s="118">
        <f t="shared" si="8"/>
        <v>0</v>
      </c>
      <c r="K26" s="12"/>
      <c r="L26" s="12"/>
      <c r="M26" s="12"/>
      <c r="N26" s="12"/>
    </row>
    <row r="27" spans="1:14" ht="30" x14ac:dyDescent="0.25">
      <c r="A27" s="119"/>
      <c r="B27" s="120" t="s">
        <v>117</v>
      </c>
      <c r="C27" s="150">
        <f t="shared" si="6"/>
        <v>5.5090000000000003</v>
      </c>
      <c r="D27" s="150">
        <v>5.5090000000000003</v>
      </c>
      <c r="E27" s="150">
        <v>5.43</v>
      </c>
      <c r="F27" s="110"/>
      <c r="K27" s="12"/>
      <c r="L27" s="12"/>
      <c r="M27" s="12"/>
      <c r="N27" s="12"/>
    </row>
    <row r="28" spans="1:14" ht="14.25" x14ac:dyDescent="0.2">
      <c r="A28" s="117">
        <v>13</v>
      </c>
      <c r="B28" s="121" t="s">
        <v>116</v>
      </c>
      <c r="C28" s="152">
        <f t="shared" si="6"/>
        <v>11.01</v>
      </c>
      <c r="D28" s="152">
        <f>D29</f>
        <v>11.01</v>
      </c>
      <c r="E28" s="152">
        <f t="shared" ref="E28:F28" si="9">E29</f>
        <v>10.853</v>
      </c>
      <c r="F28" s="118">
        <f t="shared" si="9"/>
        <v>0</v>
      </c>
      <c r="K28" s="12"/>
      <c r="L28" s="12"/>
      <c r="M28" s="12"/>
      <c r="N28" s="12"/>
    </row>
    <row r="29" spans="1:14" ht="30" x14ac:dyDescent="0.25">
      <c r="A29" s="119"/>
      <c r="B29" s="120" t="s">
        <v>117</v>
      </c>
      <c r="C29" s="150">
        <f t="shared" si="6"/>
        <v>11.01</v>
      </c>
      <c r="D29" s="150">
        <v>11.01</v>
      </c>
      <c r="E29" s="150">
        <v>10.853</v>
      </c>
      <c r="F29" s="110"/>
      <c r="K29" s="12"/>
      <c r="L29" s="12"/>
      <c r="M29" s="12"/>
      <c r="N29" s="12"/>
    </row>
    <row r="30" spans="1:14" ht="14.25" x14ac:dyDescent="0.2">
      <c r="A30" s="117">
        <v>16</v>
      </c>
      <c r="B30" s="121" t="s">
        <v>114</v>
      </c>
      <c r="C30" s="152">
        <f t="shared" si="6"/>
        <v>11.01</v>
      </c>
      <c r="D30" s="152">
        <f>D31</f>
        <v>11.01</v>
      </c>
      <c r="E30" s="152">
        <f t="shared" ref="E30:F30" si="10">E31</f>
        <v>10.853</v>
      </c>
      <c r="F30" s="118">
        <f t="shared" si="10"/>
        <v>0</v>
      </c>
      <c r="K30" s="12"/>
      <c r="L30" s="12"/>
      <c r="M30" s="97"/>
      <c r="N30" s="12"/>
    </row>
    <row r="31" spans="1:14" ht="30" x14ac:dyDescent="0.25">
      <c r="A31" s="119"/>
      <c r="B31" s="120" t="s">
        <v>117</v>
      </c>
      <c r="C31" s="150">
        <f t="shared" si="6"/>
        <v>11.01</v>
      </c>
      <c r="D31" s="150">
        <v>11.01</v>
      </c>
      <c r="E31" s="150">
        <v>10.853</v>
      </c>
      <c r="F31" s="110"/>
      <c r="K31" s="12"/>
      <c r="L31" s="12"/>
      <c r="M31" s="97"/>
      <c r="N31" s="12"/>
    </row>
    <row r="32" spans="1:14" ht="14.25" x14ac:dyDescent="0.2">
      <c r="A32" s="117">
        <v>17</v>
      </c>
      <c r="B32" s="121" t="s">
        <v>115</v>
      </c>
      <c r="C32" s="152">
        <f t="shared" si="6"/>
        <v>11.01</v>
      </c>
      <c r="D32" s="152">
        <f>D33</f>
        <v>11.01</v>
      </c>
      <c r="E32" s="152">
        <f t="shared" ref="E32:F32" si="11">E33</f>
        <v>10.853</v>
      </c>
      <c r="F32" s="118">
        <f t="shared" si="11"/>
        <v>0</v>
      </c>
      <c r="K32" s="12"/>
      <c r="L32" s="12"/>
      <c r="M32" s="90"/>
      <c r="N32" s="99"/>
    </row>
    <row r="33" spans="1:14" ht="30" x14ac:dyDescent="0.25">
      <c r="A33" s="119"/>
      <c r="B33" s="120" t="s">
        <v>117</v>
      </c>
      <c r="C33" s="150">
        <f t="shared" si="6"/>
        <v>11.01</v>
      </c>
      <c r="D33" s="150">
        <v>11.01</v>
      </c>
      <c r="E33" s="150">
        <v>10.853</v>
      </c>
      <c r="F33" s="110"/>
      <c r="K33" s="12"/>
      <c r="L33" s="12"/>
      <c r="M33" s="12"/>
      <c r="N33" s="12"/>
    </row>
    <row r="34" spans="1:14" ht="14.25" x14ac:dyDescent="0.2">
      <c r="A34" s="117">
        <v>22</v>
      </c>
      <c r="B34" s="148" t="s">
        <v>84</v>
      </c>
      <c r="C34" s="152">
        <f t="shared" si="6"/>
        <v>1.754</v>
      </c>
      <c r="D34" s="152">
        <f>D35</f>
        <v>1.754</v>
      </c>
      <c r="E34" s="152">
        <f t="shared" ref="E34:F34" si="12">E35</f>
        <v>1.754</v>
      </c>
      <c r="F34" s="118">
        <f t="shared" si="12"/>
        <v>0</v>
      </c>
      <c r="K34" s="12"/>
      <c r="L34" s="12"/>
      <c r="M34" s="12"/>
      <c r="N34" s="12"/>
    </row>
    <row r="35" spans="1:14" ht="30" x14ac:dyDescent="0.25">
      <c r="A35" s="119"/>
      <c r="B35" s="120" t="s">
        <v>85</v>
      </c>
      <c r="C35" s="150">
        <f t="shared" si="6"/>
        <v>1.754</v>
      </c>
      <c r="D35" s="150">
        <v>1.754</v>
      </c>
      <c r="E35" s="150">
        <v>1.754</v>
      </c>
      <c r="F35" s="110"/>
      <c r="K35" s="12"/>
      <c r="L35" s="12"/>
      <c r="M35" s="12"/>
      <c r="N35" s="12"/>
    </row>
    <row r="36" spans="1:14" ht="15" x14ac:dyDescent="0.25">
      <c r="A36" s="122"/>
      <c r="B36" s="123" t="s">
        <v>35</v>
      </c>
      <c r="C36" s="152">
        <f>D36+F36</f>
        <v>79.994000000000014</v>
      </c>
      <c r="D36" s="152">
        <f>D13+D18+D21+D24+D34+D32+D30+D28+D26+D16</f>
        <v>76.404000000000011</v>
      </c>
      <c r="E36" s="152">
        <f t="shared" ref="E36:F36" si="13">E13+E18+E21+E24+E34+E32+E30+E28+E26+E16</f>
        <v>63.730000000000004</v>
      </c>
      <c r="F36" s="152">
        <f t="shared" si="13"/>
        <v>3.59</v>
      </c>
      <c r="K36" s="12"/>
      <c r="L36" s="12"/>
      <c r="M36" s="12"/>
      <c r="N36" s="12"/>
    </row>
    <row r="37" spans="1:14" ht="15" x14ac:dyDescent="0.25">
      <c r="A37" s="122"/>
      <c r="B37" s="120" t="s">
        <v>36</v>
      </c>
      <c r="C37" s="110">
        <f>D37+F37</f>
        <v>15.4</v>
      </c>
      <c r="D37" s="110">
        <f>D19</f>
        <v>13.9</v>
      </c>
      <c r="E37" s="110">
        <f>E19</f>
        <v>0</v>
      </c>
      <c r="F37" s="110">
        <f>F19</f>
        <v>1.5</v>
      </c>
      <c r="K37" s="12"/>
      <c r="L37" s="12"/>
      <c r="M37" s="12"/>
      <c r="N37" s="12"/>
    </row>
    <row r="38" spans="1:14" ht="45" x14ac:dyDescent="0.25">
      <c r="A38" s="122"/>
      <c r="B38" s="120" t="s">
        <v>81</v>
      </c>
      <c r="C38" s="110">
        <f>D38+F38</f>
        <v>0</v>
      </c>
      <c r="D38" s="150">
        <f>D14</f>
        <v>-2.09</v>
      </c>
      <c r="E38" s="110">
        <f>E14</f>
        <v>0</v>
      </c>
      <c r="F38" s="150">
        <f>F14</f>
        <v>2.09</v>
      </c>
      <c r="K38" s="12"/>
      <c r="L38" s="12"/>
      <c r="M38" s="12"/>
      <c r="N38" s="12"/>
    </row>
    <row r="39" spans="1:14" ht="30" x14ac:dyDescent="0.25">
      <c r="A39" s="153"/>
      <c r="B39" s="120" t="s">
        <v>85</v>
      </c>
      <c r="C39" s="150">
        <f>D39+F39</f>
        <v>4.0350000000000001</v>
      </c>
      <c r="D39" s="154">
        <f>D15+D20+D22+D25+D35</f>
        <v>4.0350000000000001</v>
      </c>
      <c r="E39" s="154">
        <f>E15+E20+E22+E25+E35</f>
        <v>4.0350000000000001</v>
      </c>
      <c r="F39" s="74">
        <f>F15+F20+F22+F25+F35</f>
        <v>0</v>
      </c>
      <c r="K39" s="12"/>
      <c r="L39" s="102"/>
      <c r="M39" s="12"/>
      <c r="N39" s="12"/>
    </row>
    <row r="40" spans="1:14" ht="30" x14ac:dyDescent="0.25">
      <c r="A40" s="153"/>
      <c r="B40" s="120" t="s">
        <v>117</v>
      </c>
      <c r="C40" s="150">
        <f>D40+F40</f>
        <v>60.558999999999997</v>
      </c>
      <c r="D40" s="176">
        <f>D17+D23+D27+D29+D31+D33</f>
        <v>60.558999999999997</v>
      </c>
      <c r="E40" s="176">
        <f t="shared" ref="E40:F40" si="14">E17+E23+E27+E29+E31+E33</f>
        <v>59.695</v>
      </c>
      <c r="F40" s="177">
        <f t="shared" si="14"/>
        <v>0</v>
      </c>
      <c r="K40" s="12"/>
      <c r="L40" s="12"/>
      <c r="M40" s="12"/>
      <c r="N40" s="12"/>
    </row>
    <row r="41" spans="1:14" x14ac:dyDescent="0.2">
      <c r="B41" s="125"/>
      <c r="C41" s="125"/>
      <c r="D41" s="125"/>
      <c r="E41" s="125"/>
      <c r="K41" s="12"/>
      <c r="L41" s="12"/>
      <c r="M41" s="12"/>
      <c r="N41" s="12"/>
    </row>
    <row r="42" spans="1:14" ht="16.5" customHeight="1" x14ac:dyDescent="0.2">
      <c r="K42" s="12"/>
      <c r="L42" s="12"/>
      <c r="M42" s="12"/>
      <c r="N42" s="12"/>
    </row>
    <row r="43" spans="1:14" ht="31.5" customHeight="1" x14ac:dyDescent="0.2">
      <c r="B43" s="169"/>
      <c r="C43" s="170"/>
      <c r="D43" s="171"/>
      <c r="E43" s="171"/>
      <c r="F43" s="171"/>
      <c r="K43" s="12"/>
      <c r="L43" s="12"/>
      <c r="M43" s="12"/>
      <c r="N43" s="12"/>
    </row>
    <row r="44" spans="1:14" x14ac:dyDescent="0.2">
      <c r="K44" s="12"/>
      <c r="L44" s="12"/>
      <c r="M44" s="12"/>
      <c r="N44" s="12"/>
    </row>
    <row r="45" spans="1:14" x14ac:dyDescent="0.2">
      <c r="K45" s="103"/>
      <c r="L45" s="102"/>
      <c r="M45" s="12"/>
      <c r="N45" s="12"/>
    </row>
    <row r="46" spans="1:14" x14ac:dyDescent="0.2">
      <c r="K46" s="2"/>
      <c r="L46" s="3"/>
      <c r="M46" s="12"/>
      <c r="N46" s="12"/>
    </row>
    <row r="47" spans="1:14" x14ac:dyDescent="0.2">
      <c r="K47" s="12"/>
      <c r="L47" s="12"/>
      <c r="M47" s="12"/>
      <c r="N47" s="12"/>
    </row>
    <row r="48" spans="1:14" x14ac:dyDescent="0.2">
      <c r="K48" s="12"/>
      <c r="L48" s="12"/>
      <c r="M48" s="12"/>
      <c r="N48" s="12"/>
    </row>
    <row r="63" ht="30" customHeight="1" x14ac:dyDescent="0.2"/>
    <row r="68" spans="10:10" x14ac:dyDescent="0.2">
      <c r="J68" s="9"/>
    </row>
    <row r="69" spans="10:10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0">
    <mergeCell ref="M16:N16"/>
    <mergeCell ref="A5:F5"/>
    <mergeCell ref="A9:A11"/>
    <mergeCell ref="B9:B11"/>
    <mergeCell ref="C9:F9"/>
    <mergeCell ref="C10:C11"/>
    <mergeCell ref="D10:E10"/>
    <mergeCell ref="F10:F11"/>
    <mergeCell ref="E8:F8"/>
    <mergeCell ref="B6:F6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zoomScale="130" zoomScaleNormal="130" workbookViewId="0">
      <selection activeCell="A6" sqref="A6:F6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9.570312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55</v>
      </c>
      <c r="D2" s="77"/>
      <c r="E2" s="77"/>
      <c r="F2" s="7"/>
    </row>
    <row r="3" spans="1:14" ht="15" x14ac:dyDescent="0.25">
      <c r="A3" s="7"/>
      <c r="B3" s="7"/>
      <c r="C3" s="77" t="s">
        <v>42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189" t="s">
        <v>141</v>
      </c>
      <c r="B5" s="189"/>
      <c r="C5" s="189"/>
      <c r="D5" s="189"/>
      <c r="E5" s="189"/>
      <c r="F5" s="189"/>
    </row>
    <row r="6" spans="1:14" ht="15.75" customHeight="1" x14ac:dyDescent="0.25">
      <c r="A6" s="189" t="s">
        <v>142</v>
      </c>
      <c r="B6" s="189"/>
      <c r="C6" s="189"/>
      <c r="D6" s="189"/>
      <c r="E6" s="189"/>
      <c r="F6" s="189"/>
    </row>
    <row r="7" spans="1:14" ht="15.75" customHeight="1" x14ac:dyDescent="0.25">
      <c r="A7" s="139"/>
      <c r="B7" s="139"/>
      <c r="C7" s="139"/>
      <c r="D7" s="139"/>
      <c r="E7" s="139"/>
      <c r="F7" s="139"/>
    </row>
    <row r="8" spans="1:14" ht="15" customHeight="1" x14ac:dyDescent="0.25">
      <c r="A8" s="108"/>
      <c r="B8" s="108"/>
      <c r="C8" s="108"/>
      <c r="D8" s="108"/>
      <c r="E8" s="190" t="s">
        <v>21</v>
      </c>
      <c r="F8" s="191"/>
      <c r="G8" s="4"/>
    </row>
    <row r="9" spans="1:14" ht="13.5" customHeight="1" x14ac:dyDescent="0.2">
      <c r="A9" s="195" t="s">
        <v>14</v>
      </c>
      <c r="B9" s="195" t="s">
        <v>32</v>
      </c>
      <c r="C9" s="198" t="s">
        <v>3</v>
      </c>
      <c r="D9" s="199"/>
      <c r="E9" s="199"/>
      <c r="F9" s="200"/>
    </row>
    <row r="10" spans="1:14" ht="12.75" customHeight="1" x14ac:dyDescent="0.2">
      <c r="A10" s="196"/>
      <c r="B10" s="196"/>
      <c r="C10" s="195" t="s">
        <v>2</v>
      </c>
      <c r="D10" s="198" t="s">
        <v>4</v>
      </c>
      <c r="E10" s="200"/>
      <c r="F10" s="195" t="s">
        <v>5</v>
      </c>
    </row>
    <row r="11" spans="1:14" ht="30.75" customHeight="1" x14ac:dyDescent="0.2">
      <c r="A11" s="197"/>
      <c r="B11" s="197"/>
      <c r="C11" s="197"/>
      <c r="D11" s="134" t="s">
        <v>2</v>
      </c>
      <c r="E11" s="134" t="s">
        <v>33</v>
      </c>
      <c r="F11" s="197"/>
    </row>
    <row r="12" spans="1:14" ht="13.5" customHeight="1" x14ac:dyDescent="0.2">
      <c r="A12" s="135">
        <v>1</v>
      </c>
      <c r="B12" s="135">
        <v>2</v>
      </c>
      <c r="C12" s="135">
        <v>3</v>
      </c>
      <c r="D12" s="135">
        <v>4</v>
      </c>
      <c r="E12" s="135">
        <v>5</v>
      </c>
      <c r="F12" s="135">
        <v>6</v>
      </c>
      <c r="H12" s="100"/>
      <c r="I12" s="12"/>
    </row>
    <row r="13" spans="1:14" ht="15.75" customHeight="1" x14ac:dyDescent="0.2">
      <c r="A13" s="117">
        <v>4</v>
      </c>
      <c r="B13" s="121" t="s">
        <v>47</v>
      </c>
      <c r="C13" s="126">
        <f>D13+F13</f>
        <v>107.5</v>
      </c>
      <c r="D13" s="126">
        <f>D14</f>
        <v>0</v>
      </c>
      <c r="E13" s="126">
        <f t="shared" ref="E13:F13" si="0">E14</f>
        <v>0</v>
      </c>
      <c r="F13" s="126">
        <f t="shared" si="0"/>
        <v>107.5</v>
      </c>
      <c r="H13" s="100"/>
      <c r="I13" s="12"/>
    </row>
    <row r="14" spans="1:14" ht="17.25" customHeight="1" x14ac:dyDescent="0.25">
      <c r="A14" s="135"/>
      <c r="B14" s="17" t="s">
        <v>7</v>
      </c>
      <c r="C14" s="116">
        <f t="shared" ref="C14:C16" si="1">D14+F14</f>
        <v>107.5</v>
      </c>
      <c r="D14" s="116"/>
      <c r="E14" s="116"/>
      <c r="F14" s="116">
        <v>107.5</v>
      </c>
      <c r="H14" s="100"/>
      <c r="I14" s="12"/>
    </row>
    <row r="15" spans="1:14" ht="14.25" customHeight="1" x14ac:dyDescent="0.2">
      <c r="A15" s="124">
        <v>6</v>
      </c>
      <c r="B15" s="123" t="s">
        <v>48</v>
      </c>
      <c r="C15" s="126">
        <f t="shared" si="1"/>
        <v>107.5</v>
      </c>
      <c r="D15" s="126">
        <f>D16</f>
        <v>0</v>
      </c>
      <c r="E15" s="126">
        <f t="shared" ref="E15:F15" si="2">E16</f>
        <v>0</v>
      </c>
      <c r="F15" s="126">
        <f t="shared" si="2"/>
        <v>107.5</v>
      </c>
      <c r="H15" s="100"/>
      <c r="I15" s="12"/>
      <c r="J15" s="12"/>
      <c r="K15" s="12"/>
      <c r="L15" s="12"/>
      <c r="M15" s="12"/>
      <c r="N15" s="12"/>
    </row>
    <row r="16" spans="1:14" ht="15.75" customHeight="1" x14ac:dyDescent="0.2">
      <c r="A16" s="135"/>
      <c r="B16" s="17" t="s">
        <v>7</v>
      </c>
      <c r="C16" s="136">
        <f t="shared" si="1"/>
        <v>107.5</v>
      </c>
      <c r="D16" s="136"/>
      <c r="E16" s="136"/>
      <c r="F16" s="136">
        <f t="shared" ref="F16" si="3">F14</f>
        <v>107.5</v>
      </c>
      <c r="H16" s="100"/>
      <c r="I16" s="12"/>
      <c r="J16" s="12"/>
      <c r="K16" s="12"/>
      <c r="L16" s="12"/>
      <c r="M16" s="193"/>
      <c r="N16" s="193"/>
    </row>
    <row r="17" spans="1:14" x14ac:dyDescent="0.2">
      <c r="A17" s="12"/>
      <c r="B17" s="168"/>
      <c r="C17" s="168"/>
      <c r="D17" s="125"/>
      <c r="E17" s="125"/>
    </row>
    <row r="18" spans="1:14" x14ac:dyDescent="0.2">
      <c r="A18" s="12"/>
      <c r="B18" s="133"/>
      <c r="C18" s="99"/>
    </row>
    <row r="19" spans="1:14" ht="15.75" customHeight="1" x14ac:dyDescent="0.2">
      <c r="A19" s="102"/>
      <c r="B19" s="97"/>
      <c r="C19" s="102"/>
    </row>
    <row r="20" spans="1:14" ht="17.25" customHeight="1" x14ac:dyDescent="0.2">
      <c r="A20" s="12"/>
      <c r="B20" s="12"/>
      <c r="C20" s="12"/>
    </row>
    <row r="21" spans="1:14" x14ac:dyDescent="0.2">
      <c r="A21" s="12"/>
      <c r="B21" s="12"/>
      <c r="C21" s="12"/>
    </row>
    <row r="22" spans="1:14" x14ac:dyDescent="0.2">
      <c r="A22" s="12"/>
      <c r="B22" s="12"/>
      <c r="C22" s="12"/>
    </row>
    <row r="23" spans="1:14" x14ac:dyDescent="0.2">
      <c r="A23" s="12"/>
      <c r="B23" s="12"/>
      <c r="C23" s="12"/>
    </row>
    <row r="24" spans="1:14" ht="16.5" customHeight="1" x14ac:dyDescent="0.2">
      <c r="J24" s="12"/>
      <c r="K24" s="12"/>
      <c r="L24" s="12"/>
      <c r="M24" s="12"/>
      <c r="N24" s="12"/>
    </row>
    <row r="25" spans="1:14" ht="15" customHeight="1" x14ac:dyDescent="0.2">
      <c r="J25" s="12"/>
      <c r="K25" s="12"/>
      <c r="L25" s="12"/>
      <c r="M25" s="12"/>
      <c r="N25" s="12"/>
    </row>
    <row r="26" spans="1:14" x14ac:dyDescent="0.2">
      <c r="J26" s="12"/>
      <c r="K26" s="12"/>
      <c r="L26" s="12"/>
      <c r="M26" s="12"/>
      <c r="N26" s="12"/>
    </row>
    <row r="27" spans="1:14" ht="14.45" customHeight="1" x14ac:dyDescent="0.2">
      <c r="J27" s="97"/>
      <c r="K27" s="12"/>
      <c r="L27" s="12"/>
      <c r="M27" s="12"/>
      <c r="N27" s="12"/>
    </row>
    <row r="28" spans="1:14" ht="15" customHeight="1" x14ac:dyDescent="0.2">
      <c r="J28" s="12"/>
      <c r="K28" s="12"/>
      <c r="L28" s="12"/>
      <c r="M28" s="12"/>
      <c r="N28" s="12"/>
    </row>
    <row r="29" spans="1:14" x14ac:dyDescent="0.2">
      <c r="J29" s="12"/>
      <c r="K29" s="12"/>
      <c r="L29" s="12"/>
      <c r="M29" s="12"/>
      <c r="N29" s="12"/>
    </row>
    <row r="35" ht="16.5" customHeight="1" x14ac:dyDescent="0.2"/>
    <row r="36" ht="16.5" customHeight="1" x14ac:dyDescent="0.2"/>
    <row r="39" ht="17.25" customHeight="1" x14ac:dyDescent="0.2"/>
    <row r="42" ht="16.5" customHeight="1" x14ac:dyDescent="0.2"/>
    <row r="47" ht="15.75" customHeight="1" x14ac:dyDescent="0.2"/>
    <row r="51" ht="30" customHeight="1" x14ac:dyDescent="0.2"/>
    <row r="72" ht="30" customHeight="1" x14ac:dyDescent="0.2"/>
    <row r="73" ht="15" customHeight="1" x14ac:dyDescent="0.2"/>
    <row r="87" spans="10:10" x14ac:dyDescent="0.2">
      <c r="J87" s="9"/>
    </row>
  </sheetData>
  <mergeCells count="10">
    <mergeCell ref="M16:N16"/>
    <mergeCell ref="A5:F5"/>
    <mergeCell ref="A6:F6"/>
    <mergeCell ref="E8:F8"/>
    <mergeCell ref="A9:A11"/>
    <mergeCell ref="B9:B11"/>
    <mergeCell ref="C9:F9"/>
    <mergeCell ref="C10:C11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30" zoomScaleNormal="130" workbookViewId="0">
      <selection activeCell="H19" sqref="H19"/>
    </sheetView>
  </sheetViews>
  <sheetFormatPr defaultRowHeight="12.75" x14ac:dyDescent="0.2"/>
  <cols>
    <col min="1" max="1" width="6.42578125" customWidth="1"/>
    <col min="2" max="2" width="40.28515625" customWidth="1"/>
    <col min="3" max="3" width="11.140625" customWidth="1"/>
    <col min="5" max="5" width="11.28515625" customWidth="1"/>
  </cols>
  <sheetData>
    <row r="1" spans="1:6" ht="15" x14ac:dyDescent="0.25">
      <c r="A1" s="181"/>
      <c r="B1" s="182"/>
      <c r="C1" s="77" t="s">
        <v>0</v>
      </c>
      <c r="D1" s="77"/>
      <c r="E1" s="77"/>
      <c r="F1" s="77"/>
    </row>
    <row r="2" spans="1:6" ht="15" x14ac:dyDescent="0.25">
      <c r="A2" s="181"/>
      <c r="B2" s="182"/>
      <c r="C2" s="77" t="s">
        <v>136</v>
      </c>
      <c r="D2" s="77"/>
      <c r="E2" s="77"/>
      <c r="F2" s="77"/>
    </row>
    <row r="3" spans="1:6" ht="15" x14ac:dyDescent="0.25">
      <c r="A3" s="181"/>
      <c r="B3" s="182"/>
      <c r="C3" s="77" t="s">
        <v>130</v>
      </c>
      <c r="D3" s="77"/>
      <c r="E3" s="77"/>
      <c r="F3" s="77"/>
    </row>
    <row r="4" spans="1:6" ht="15" x14ac:dyDescent="0.25">
      <c r="A4" s="181"/>
      <c r="B4" s="182"/>
      <c r="C4" s="77"/>
      <c r="D4" s="77"/>
      <c r="E4" s="77"/>
      <c r="F4" s="77"/>
    </row>
    <row r="5" spans="1:6" ht="15.75" customHeight="1" x14ac:dyDescent="0.25">
      <c r="A5" s="189" t="s">
        <v>143</v>
      </c>
      <c r="B5" s="189"/>
      <c r="C5" s="189"/>
      <c r="D5" s="189"/>
      <c r="E5" s="189"/>
      <c r="F5" s="189"/>
    </row>
    <row r="6" spans="1:6" ht="18.75" customHeight="1" x14ac:dyDescent="0.2">
      <c r="A6" s="183"/>
      <c r="B6" s="183"/>
      <c r="C6" s="183"/>
      <c r="D6" s="183"/>
      <c r="E6" s="183"/>
      <c r="F6" s="183"/>
    </row>
    <row r="7" spans="1:6" x14ac:dyDescent="0.2">
      <c r="A7" s="181"/>
      <c r="B7" s="182"/>
      <c r="C7" s="182"/>
      <c r="D7" s="182"/>
      <c r="E7" s="182"/>
      <c r="F7" s="182" t="s">
        <v>20</v>
      </c>
    </row>
    <row r="8" spans="1:6" ht="15.75" customHeight="1" x14ac:dyDescent="0.2">
      <c r="A8" s="195" t="s">
        <v>14</v>
      </c>
      <c r="B8" s="195" t="s">
        <v>32</v>
      </c>
      <c r="C8" s="198" t="s">
        <v>3</v>
      </c>
      <c r="D8" s="199"/>
      <c r="E8" s="199"/>
      <c r="F8" s="200"/>
    </row>
    <row r="9" spans="1:6" ht="15" customHeight="1" x14ac:dyDescent="0.2">
      <c r="A9" s="196"/>
      <c r="B9" s="196"/>
      <c r="C9" s="195" t="s">
        <v>2</v>
      </c>
      <c r="D9" s="198" t="s">
        <v>4</v>
      </c>
      <c r="E9" s="200"/>
      <c r="F9" s="195" t="s">
        <v>5</v>
      </c>
    </row>
    <row r="10" spans="1:6" ht="34.5" customHeight="1" x14ac:dyDescent="0.2">
      <c r="A10" s="197"/>
      <c r="B10" s="197"/>
      <c r="C10" s="197"/>
      <c r="D10" s="178" t="s">
        <v>2</v>
      </c>
      <c r="E10" s="178" t="s">
        <v>33</v>
      </c>
      <c r="F10" s="197"/>
    </row>
    <row r="11" spans="1:6" ht="12.75" customHeight="1" x14ac:dyDescent="0.2">
      <c r="A11" s="179">
        <v>1</v>
      </c>
      <c r="B11" s="179">
        <v>2</v>
      </c>
      <c r="C11" s="179">
        <v>3</v>
      </c>
      <c r="D11" s="179">
        <v>4</v>
      </c>
      <c r="E11" s="179">
        <v>5</v>
      </c>
      <c r="F11" s="179">
        <v>6</v>
      </c>
    </row>
    <row r="12" spans="1:6" ht="14.25" x14ac:dyDescent="0.2">
      <c r="A12" s="184" t="s">
        <v>86</v>
      </c>
      <c r="B12" s="185" t="s">
        <v>131</v>
      </c>
      <c r="C12" s="187">
        <f>D12+F12</f>
        <v>0</v>
      </c>
      <c r="D12" s="187">
        <f>D13</f>
        <v>-26.8</v>
      </c>
      <c r="E12" s="187">
        <f t="shared" ref="E12:F12" si="0">E13</f>
        <v>0</v>
      </c>
      <c r="F12" s="187">
        <f t="shared" si="0"/>
        <v>26.8</v>
      </c>
    </row>
    <row r="13" spans="1:6" ht="14.25" x14ac:dyDescent="0.2">
      <c r="A13" s="184" t="s">
        <v>132</v>
      </c>
      <c r="B13" s="186" t="s">
        <v>10</v>
      </c>
      <c r="C13" s="187">
        <f t="shared" ref="C13:C15" si="1">D13+F13</f>
        <v>0</v>
      </c>
      <c r="D13" s="187">
        <f>D14</f>
        <v>-26.8</v>
      </c>
      <c r="E13" s="187">
        <f t="shared" ref="E13:F13" si="2">E14</f>
        <v>0</v>
      </c>
      <c r="F13" s="187">
        <f t="shared" si="2"/>
        <v>26.8</v>
      </c>
    </row>
    <row r="14" spans="1:6" ht="30" x14ac:dyDescent="0.25">
      <c r="A14" s="76" t="s">
        <v>133</v>
      </c>
      <c r="B14" s="109" t="s">
        <v>134</v>
      </c>
      <c r="C14" s="74">
        <f t="shared" si="1"/>
        <v>0</v>
      </c>
      <c r="D14" s="132">
        <v>-26.8</v>
      </c>
      <c r="E14" s="132"/>
      <c r="F14" s="132">
        <v>26.8</v>
      </c>
    </row>
    <row r="15" spans="1:6" ht="15" x14ac:dyDescent="0.25">
      <c r="A15" s="184"/>
      <c r="B15" s="66" t="s">
        <v>135</v>
      </c>
      <c r="C15" s="74">
        <f t="shared" si="1"/>
        <v>0</v>
      </c>
      <c r="D15" s="187">
        <f>D12</f>
        <v>-26.8</v>
      </c>
      <c r="E15" s="187">
        <f t="shared" ref="E15:F15" si="3">E12</f>
        <v>0</v>
      </c>
      <c r="F15" s="187">
        <f t="shared" si="3"/>
        <v>26.8</v>
      </c>
    </row>
    <row r="16" spans="1:6" x14ac:dyDescent="0.2">
      <c r="B16" s="125"/>
      <c r="C16" s="125"/>
      <c r="D16" s="125"/>
      <c r="E16" s="125"/>
    </row>
  </sheetData>
  <mergeCells count="7">
    <mergeCell ref="C8:F8"/>
    <mergeCell ref="C9:C10"/>
    <mergeCell ref="A5:F5"/>
    <mergeCell ref="A8:A10"/>
    <mergeCell ref="B8:B10"/>
    <mergeCell ref="D9:E9"/>
    <mergeCell ref="F9:F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3 priedas</vt:lpstr>
      <vt:lpstr>6 priedas</vt:lpstr>
      <vt:lpstr>7 priedas</vt:lpstr>
      <vt:lpstr>8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2021-04-19T09:16:18Z</cp:lastPrinted>
  <dcterms:created xsi:type="dcterms:W3CDTF">2009-01-12T06:33:21Z</dcterms:created>
  <dcterms:modified xsi:type="dcterms:W3CDTF">2021-04-19T09:16:41Z</dcterms:modified>
</cp:coreProperties>
</file>