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upiklis.kretinga.lt\ruf$\roma.momkuviene\Desktop\"/>
    </mc:Choice>
  </mc:AlternateContent>
  <xr:revisionPtr revIDLastSave="0" documentId="13_ncr:1_{6B5E4E96-6EAF-4472-9CF4-2A9113492777}" xr6:coauthVersionLast="47" xr6:coauthVersionMax="47" xr10:uidLastSave="{00000000-0000-0000-0000-000000000000}"/>
  <bookViews>
    <workbookView xWindow="-120" yWindow="-120" windowWidth="29040" windowHeight="15720" xr2:uid="{41AD9A4C-8AEB-4EC9-911C-AB74B0EEDD52}"/>
  </bookViews>
  <sheets>
    <sheet name="2 priedas  2026 m. 9 mėn." sheetId="1" r:id="rId1"/>
  </sheets>
  <definedNames>
    <definedName name="_xlnm._FilterDatabase" localSheetId="0" hidden="1">'2 priedas  2026 m. 9 mėn.'!$B$12:$M$132</definedName>
    <definedName name="_xlnm.Print_Area" localSheetId="0">'2 priedas  2026 m. 9 mėn.'!$B$1:$M$142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31" i="1" l="1"/>
  <c r="K131" i="1"/>
  <c r="J131" i="1"/>
  <c r="I131" i="1"/>
  <c r="H131" i="1"/>
  <c r="M130" i="1"/>
  <c r="M129" i="1"/>
  <c r="M128" i="1"/>
  <c r="M127" i="1"/>
  <c r="M131" i="1" s="1"/>
  <c r="L126" i="1"/>
  <c r="K126" i="1"/>
  <c r="J126" i="1"/>
  <c r="I126" i="1"/>
  <c r="H126" i="1"/>
  <c r="M125" i="1"/>
  <c r="M124" i="1"/>
  <c r="M123" i="1"/>
  <c r="M122" i="1"/>
  <c r="M126" i="1" s="1"/>
  <c r="L121" i="1"/>
  <c r="K121" i="1"/>
  <c r="J121" i="1"/>
  <c r="I121" i="1"/>
  <c r="H121" i="1"/>
  <c r="M120" i="1"/>
  <c r="M119" i="1"/>
  <c r="M118" i="1"/>
  <c r="M117" i="1"/>
  <c r="L116" i="1"/>
  <c r="K116" i="1"/>
  <c r="J116" i="1"/>
  <c r="I116" i="1"/>
  <c r="H116" i="1"/>
  <c r="M115" i="1"/>
  <c r="M114" i="1"/>
  <c r="M113" i="1"/>
  <c r="M112" i="1"/>
  <c r="M116" i="1" s="1"/>
  <c r="L111" i="1"/>
  <c r="K111" i="1"/>
  <c r="J111" i="1"/>
  <c r="I111" i="1"/>
  <c r="H111" i="1"/>
  <c r="M110" i="1"/>
  <c r="M109" i="1"/>
  <c r="M108" i="1"/>
  <c r="M107" i="1"/>
  <c r="M111" i="1" s="1"/>
  <c r="L106" i="1"/>
  <c r="K106" i="1"/>
  <c r="J106" i="1"/>
  <c r="I106" i="1"/>
  <c r="H106" i="1"/>
  <c r="M105" i="1"/>
  <c r="M104" i="1"/>
  <c r="M103" i="1"/>
  <c r="M102" i="1"/>
  <c r="L101" i="1"/>
  <c r="K101" i="1"/>
  <c r="J101" i="1"/>
  <c r="I101" i="1"/>
  <c r="H101" i="1"/>
  <c r="M100" i="1"/>
  <c r="M99" i="1"/>
  <c r="M98" i="1"/>
  <c r="M97" i="1"/>
  <c r="M101" i="1" s="1"/>
  <c r="L96" i="1"/>
  <c r="K96" i="1"/>
  <c r="J96" i="1"/>
  <c r="I96" i="1"/>
  <c r="H96" i="1"/>
  <c r="M95" i="1"/>
  <c r="M94" i="1"/>
  <c r="M93" i="1"/>
  <c r="M92" i="1"/>
  <c r="L91" i="1"/>
  <c r="K91" i="1"/>
  <c r="J91" i="1"/>
  <c r="I91" i="1"/>
  <c r="H91" i="1"/>
  <c r="M90" i="1"/>
  <c r="M89" i="1"/>
  <c r="M88" i="1"/>
  <c r="M87" i="1"/>
  <c r="M86" i="1"/>
  <c r="M85" i="1"/>
  <c r="L84" i="1"/>
  <c r="K84" i="1"/>
  <c r="J84" i="1"/>
  <c r="I84" i="1"/>
  <c r="H84" i="1"/>
  <c r="M83" i="1"/>
  <c r="M82" i="1"/>
  <c r="M81" i="1"/>
  <c r="M80" i="1"/>
  <c r="L79" i="1"/>
  <c r="K79" i="1"/>
  <c r="J79" i="1"/>
  <c r="I79" i="1"/>
  <c r="H79" i="1"/>
  <c r="M78" i="1"/>
  <c r="M77" i="1"/>
  <c r="M76" i="1"/>
  <c r="M75" i="1"/>
  <c r="M79" i="1" s="1"/>
  <c r="L74" i="1"/>
  <c r="K74" i="1"/>
  <c r="J74" i="1"/>
  <c r="I74" i="1"/>
  <c r="H74" i="1"/>
  <c r="M73" i="1"/>
  <c r="M72" i="1"/>
  <c r="M71" i="1"/>
  <c r="M70" i="1"/>
  <c r="L69" i="1"/>
  <c r="K69" i="1"/>
  <c r="J69" i="1"/>
  <c r="I69" i="1"/>
  <c r="H69" i="1"/>
  <c r="M68" i="1"/>
  <c r="M67" i="1"/>
  <c r="M66" i="1"/>
  <c r="M65" i="1"/>
  <c r="L64" i="1"/>
  <c r="K64" i="1"/>
  <c r="J64" i="1"/>
  <c r="I64" i="1"/>
  <c r="H64" i="1"/>
  <c r="M63" i="1"/>
  <c r="M62" i="1"/>
  <c r="M61" i="1"/>
  <c r="M60" i="1"/>
  <c r="L59" i="1"/>
  <c r="K59" i="1"/>
  <c r="J59" i="1"/>
  <c r="I59" i="1"/>
  <c r="H59" i="1"/>
  <c r="M58" i="1"/>
  <c r="M57" i="1"/>
  <c r="M56" i="1"/>
  <c r="M55" i="1"/>
  <c r="M59" i="1" s="1"/>
  <c r="L54" i="1"/>
  <c r="J54" i="1"/>
  <c r="I54" i="1"/>
  <c r="H54" i="1"/>
  <c r="M53" i="1"/>
  <c r="M52" i="1"/>
  <c r="K51" i="1"/>
  <c r="M51" i="1" s="1"/>
  <c r="K50" i="1"/>
  <c r="L49" i="1"/>
  <c r="K49" i="1"/>
  <c r="J49" i="1"/>
  <c r="I49" i="1"/>
  <c r="H49" i="1"/>
  <c r="M48" i="1"/>
  <c r="M47" i="1"/>
  <c r="M46" i="1"/>
  <c r="M45" i="1"/>
  <c r="L44" i="1"/>
  <c r="K44" i="1"/>
  <c r="J44" i="1"/>
  <c r="I44" i="1"/>
  <c r="H44" i="1"/>
  <c r="M43" i="1"/>
  <c r="M42" i="1"/>
  <c r="M41" i="1"/>
  <c r="M40" i="1"/>
  <c r="L39" i="1"/>
  <c r="K39" i="1"/>
  <c r="J39" i="1"/>
  <c r="I39" i="1"/>
  <c r="H39" i="1"/>
  <c r="M38" i="1"/>
  <c r="M37" i="1"/>
  <c r="M36" i="1"/>
  <c r="M35" i="1"/>
  <c r="L34" i="1"/>
  <c r="K34" i="1"/>
  <c r="J34" i="1"/>
  <c r="I34" i="1"/>
  <c r="H34" i="1"/>
  <c r="M33" i="1"/>
  <c r="M32" i="1"/>
  <c r="M31" i="1"/>
  <c r="M30" i="1"/>
  <c r="L29" i="1"/>
  <c r="K29" i="1"/>
  <c r="J29" i="1"/>
  <c r="I29" i="1"/>
  <c r="H29" i="1"/>
  <c r="M28" i="1"/>
  <c r="M27" i="1"/>
  <c r="M26" i="1"/>
  <c r="M25" i="1"/>
  <c r="L24" i="1"/>
  <c r="K24" i="1"/>
  <c r="J24" i="1"/>
  <c r="I24" i="1"/>
  <c r="H24" i="1"/>
  <c r="M23" i="1"/>
  <c r="M22" i="1"/>
  <c r="M21" i="1"/>
  <c r="M20" i="1"/>
  <c r="L19" i="1"/>
  <c r="K19" i="1"/>
  <c r="J19" i="1"/>
  <c r="I19" i="1"/>
  <c r="H19" i="1"/>
  <c r="M18" i="1"/>
  <c r="M17" i="1"/>
  <c r="M16" i="1"/>
  <c r="M15" i="1"/>
  <c r="M121" i="1" l="1"/>
  <c r="M106" i="1"/>
  <c r="I132" i="1"/>
  <c r="J132" i="1"/>
  <c r="L132" i="1"/>
  <c r="M96" i="1"/>
  <c r="M91" i="1"/>
  <c r="M84" i="1"/>
  <c r="H132" i="1"/>
  <c r="M74" i="1"/>
  <c r="M69" i="1"/>
  <c r="M64" i="1"/>
  <c r="M49" i="1"/>
  <c r="M44" i="1"/>
  <c r="M39" i="1"/>
  <c r="M34" i="1"/>
  <c r="M29" i="1"/>
  <c r="M24" i="1"/>
  <c r="M19" i="1"/>
  <c r="M50" i="1"/>
  <c r="M54" i="1" s="1"/>
  <c r="K54" i="1"/>
  <c r="K132" i="1" s="1"/>
  <c r="M132" i="1" l="1"/>
</calcChain>
</file>

<file path=xl/sharedStrings.xml><?xml version="1.0" encoding="utf-8"?>
<sst xmlns="http://schemas.openxmlformats.org/spreadsheetml/2006/main" count="246" uniqueCount="119">
  <si>
    <t>Europos Sąjungos, kitos tarptautinės finansinės paramos lėšų ir</t>
  </si>
  <si>
    <t xml:space="preserve">bendrojo finansavimo lėšų įtraukimo į Kretingos rajono savivaldybės biudžetą </t>
  </si>
  <si>
    <t xml:space="preserve">ir jų atskaitomybės tvarkos aprašo </t>
  </si>
  <si>
    <t>2 priedas</t>
  </si>
  <si>
    <t>Kretingos rajono savivaldybės administracija</t>
  </si>
  <si>
    <t>(Asignavimų valdytojo pavadinimas)</t>
  </si>
  <si>
    <r>
      <t xml:space="preserve">INFORMACIJA APIE </t>
    </r>
    <r>
      <rPr>
        <b/>
        <u/>
        <sz val="10"/>
        <color theme="1"/>
        <rFont val="Times New Roman"/>
        <family val="1"/>
        <charset val="186"/>
      </rPr>
      <t xml:space="preserve">2026 </t>
    </r>
    <r>
      <rPr>
        <b/>
        <sz val="10"/>
        <color theme="1"/>
        <rFont val="Times New Roman"/>
        <family val="1"/>
        <charset val="186"/>
      </rPr>
      <t>METAIS GAUTAS IR PANAUDOTAS EUROPOS SĄJUNGOS, KITOS TARPTAUTINĖS FINANSINĖS PARAMOS IR BENDROJO FINANSAVIMO LĖŠAS</t>
    </r>
  </si>
  <si>
    <t>9 mėnesiai</t>
  </si>
  <si>
    <t>(Ataskaitinis laikotarpis (metai, I ketvirtis, pusmetis, 9 mėnesiai)</t>
  </si>
  <si>
    <t>(eurais)</t>
  </si>
  <si>
    <t>Eilės Nr.</t>
  </si>
  <si>
    <t>Pasirašytos sutarties Nr., data/ Tarybos sprendimo Nr., data)</t>
  </si>
  <si>
    <t>Finansuojanti institucija</t>
  </si>
  <si>
    <t>Projekto pavadinimas</t>
  </si>
  <si>
    <t>Priemonė</t>
  </si>
  <si>
    <t>Finansavimo šaltinis</t>
  </si>
  <si>
    <t xml:space="preserve">Likutis metų pradžiai </t>
  </si>
  <si>
    <t xml:space="preserve">Per ataskaitinį laikotarpį gauta </t>
  </si>
  <si>
    <t>Ataskaitinio laiktarpio kasinės išlaidos</t>
  </si>
  <si>
    <t>Grąžinta finansuojančiai institucijai</t>
  </si>
  <si>
    <t xml:space="preserve">Likutis ataskaitinio laikotarpio pabaigai </t>
  </si>
  <si>
    <t>einamiesiems tikslams</t>
  </si>
  <si>
    <t>turtui įsigyti</t>
  </si>
  <si>
    <t>S1-130 2024-02-26</t>
  </si>
  <si>
    <t>Asmens su negalia teisių apsaugos agentūra prie LR SADM</t>
  </si>
  <si>
    <t>Perėjimas nuo institucinės globos prie bendruomeninių paslaugų Sostinės regione, Vidurio ir Vakarų Lietuvos regione</t>
  </si>
  <si>
    <t>4.2.2.2</t>
  </si>
  <si>
    <t>ES ir kitos tarptautinės finansinės paramos lėšos (E)</t>
  </si>
  <si>
    <t>Bendrojo finansavimo lėšos (VA)</t>
  </si>
  <si>
    <t>Savivaldybės nuosavos lėšos (B)*</t>
  </si>
  <si>
    <t>Savivaldybės prisidėjimo lėšos (B)**</t>
  </si>
  <si>
    <t>IŠ VISO</t>
  </si>
  <si>
    <t>S1-559 2023-05-31 / T2-61 2022-02-24</t>
  </si>
  <si>
    <t>Europos socialinio fondo agentūra</t>
  </si>
  <si>
    <t xml:space="preserve">Tūkstantmečio mokyklų programa    </t>
  </si>
  <si>
    <t>1.2.1.23</t>
  </si>
  <si>
    <t>S1-413 2024-04-19</t>
  </si>
  <si>
    <t xml:space="preserve">Materialinio nepritekliaus mažinimo programa         </t>
  </si>
  <si>
    <t>1.3.1.3</t>
  </si>
  <si>
    <t>S1-738 2024-07-11 /T2-259 2024-06-27</t>
  </si>
  <si>
    <t xml:space="preserve">Ankstyvojo ugdymo užtikrinimas vaikams iš socialinę riziką patiriančių šeimų   </t>
  </si>
  <si>
    <t xml:space="preserve">1.2.1.21 </t>
  </si>
  <si>
    <t>S1-5 2025-01-08 /  T2-3 2024-01-25</t>
  </si>
  <si>
    <t>Sveikatos apsaugos ministerija</t>
  </si>
  <si>
    <t xml:space="preserve">Sveikatos priežiūros paslaugų kokybės gerinimas Kretingos rajono savivaldybėje  </t>
  </si>
  <si>
    <t>1.1.1.3</t>
  </si>
  <si>
    <t>S1-208 2025-03-13 / T2-306 2024-08-29</t>
  </si>
  <si>
    <t xml:space="preserve">Sveikatos centrų veiklos modelio diegimas Kretingos rajono savivaldybėje  </t>
  </si>
  <si>
    <t>1.1.1.6</t>
  </si>
  <si>
    <t>S1-296 2025-04-01 / T2-100 2024-03-28, T2-358 2024-10-31</t>
  </si>
  <si>
    <t>Ilgalaikės priežiūros paslaugų plėtra Kretingos rajono savivaldybėje</t>
  </si>
  <si>
    <t>1.1.1.4</t>
  </si>
  <si>
    <t>S1-497 2025-05-06 /  T2-415 2024-08-29</t>
  </si>
  <si>
    <t xml:space="preserve">Sveikatos specialistų rengimas, pritraukimas Kretingos r.                                     </t>
  </si>
  <si>
    <t>1.1.1.5</t>
  </si>
  <si>
    <t xml:space="preserve">  T2-211 2024-05-30/ T2-99 2024-03-28</t>
  </si>
  <si>
    <t>VRM, Kuržemės planavimo regionas/  Latvija</t>
  </si>
  <si>
    <t xml:space="preserve">Vandens maršrutų tinklo vystymas Latvijoje ir Lietuvoje, plėtojant tarpsieninį turizmo produktą     </t>
  </si>
  <si>
    <t>3.1.6.7</t>
  </si>
  <si>
    <t>S1-624 / T2-148  2025-04-24</t>
  </si>
  <si>
    <t>VRM, Pomorskie Voivodeship/ Lenkija</t>
  </si>
  <si>
    <t>Žirgų turizmas visiems</t>
  </si>
  <si>
    <t>S1-128 / T2-315, T2-2 2025-01-30</t>
  </si>
  <si>
    <t>VRM, Institute of Fluid Flow Machinery Polish Academy of Sciences /Lenkija</t>
  </si>
  <si>
    <t>Centralizuoto šildymo sistemų dekarbonizavimas</t>
  </si>
  <si>
    <t>S1-523 / T2-149 2025-04-24</t>
  </si>
  <si>
    <t>Green Guardians – Medžių alėjų išsaugojimas biologinei įvairovei Kuržemėje ir Šiaurės Lietuvoje</t>
  </si>
  <si>
    <t>S1-316 2025-04-04 / T2-331 2024-09-26</t>
  </si>
  <si>
    <t>Socialinės apsaugos ir darbo ministerija / CPVA</t>
  </si>
  <si>
    <t>Socialinių paslaugų infrastruktūros modernizavimas ir plėtra Kretingos rajone</t>
  </si>
  <si>
    <t>1.3.1.28</t>
  </si>
  <si>
    <t>S1-96 	2025-01-31 /  T2-146 2024-04-25</t>
  </si>
  <si>
    <t>Socialinio būsto plėtra Kretingos rajono savivaldybėje</t>
  </si>
  <si>
    <t>1.3.1.30</t>
  </si>
  <si>
    <t>S1-213 2025-03-18 / T2-305 2024-08-29</t>
  </si>
  <si>
    <t>Švietimo, mokslo ir sporto ministerija/ CPVA</t>
  </si>
  <si>
    <t>Plėtoti ikimokyklinio ugdymo infrastruktūrą Kretingos rajono savivaldybėje</t>
  </si>
  <si>
    <t>1.2.4.18</t>
  </si>
  <si>
    <t>Savivaldybės nuosavos lėšos (P)*</t>
  </si>
  <si>
    <t>Savivaldybės prisidėjimo lėšos (P)**</t>
  </si>
  <si>
    <t>S1-1092, T2-332 2024-09-26/ T2-391 2024-11-28</t>
  </si>
  <si>
    <t>Visos dienos mokyklos paslaugų prieinamumo didinimas Kretingos rajone</t>
  </si>
  <si>
    <t>1.2.5.4</t>
  </si>
  <si>
    <t>S1-829 2024-08-22/T2-102 2024-03-28</t>
  </si>
  <si>
    <t>NMA prie ŽŪM</t>
  </si>
  <si>
    <t>Esamų melioracijos sistemų rekonstravimas Kūlupėnų ir Kartenos seniūnijose</t>
  </si>
  <si>
    <t>4.2.3.12</t>
  </si>
  <si>
    <t>S1-883 2025-08-01/T2-261 2025-08-28</t>
  </si>
  <si>
    <t>Esamų melioracijos sistemų rekonstravimas Kartenos ir Žalgirio seniūnijose</t>
  </si>
  <si>
    <t>S1-1219 2025-11-11/T2-70 2025-03-05</t>
  </si>
  <si>
    <t>Aplinkos ministerija /CPVA</t>
  </si>
  <si>
    <t>Potvynių rizikos mažinimo priemonių įgyvendinimas Kretingos rajono savivaldybėje</t>
  </si>
  <si>
    <t>S1-19 2026-01-16  / T2-260  2025-08-28</t>
  </si>
  <si>
    <t>Finansų ministerija / CPVA</t>
  </si>
  <si>
    <t>Kretingos dvaro parko bei Akmenos upės pakrantės pritaikymas lankymui</t>
  </si>
  <si>
    <t>2.4.2.1</t>
  </si>
  <si>
    <t>S1-97 2026-02-09  / T2-283  2025-09-25</t>
  </si>
  <si>
    <t>Susisiekimo ministerija/CPVA</t>
  </si>
  <si>
    <t>Kretingos rajono bevariklio transporto infrastruktūros įrengimas</t>
  </si>
  <si>
    <t>3.1.5.11</t>
  </si>
  <si>
    <t>S1-784 2025-07-03  / T2-357  2024-10-31</t>
  </si>
  <si>
    <t>Vidaus reikalų ministerija/ CPVA</t>
  </si>
  <si>
    <t>Kretingos miesto pramoninės zonos modernizavimas</t>
  </si>
  <si>
    <t>3.1.5.47</t>
  </si>
  <si>
    <t>S1-687 2024-06-27 / T2-256 2024-06-27</t>
  </si>
  <si>
    <t>VšĮ Inovacijų agentūra</t>
  </si>
  <si>
    <t xml:space="preserve">Centralizuota nekilnojamo turto valdymo IS   </t>
  </si>
  <si>
    <t>4.1.2.1</t>
  </si>
  <si>
    <t>* Savivaldybės nuosavos lėšos (B) − projekto sutartyse numatytų tinkamų finansuoti išlaidų nuosavo įnašo savivaldybės biudžeto lėšomis dalis.</t>
  </si>
  <si>
    <t xml:space="preserve">** Savivaldybės prisidėjimo lėšos (B) − Kretingos rajono savivaldybės tarybos sprendimais skirtos savivaldybės biudžeto lėšos projektams vykdyti (projekto avansavimo </t>
  </si>
  <si>
    <t>lėšos, kurios įgyvendinus projektą, grąžinamos į savivaldybės biudžetą).</t>
  </si>
  <si>
    <t>Administracijos direktorė</t>
  </si>
  <si>
    <t>Vilma Preibienė</t>
  </si>
  <si>
    <t>(Vadovo ar jo įgalioto asmens pareigų pavadinimas)</t>
  </si>
  <si>
    <t>(parašas)</t>
  </si>
  <si>
    <t>(vardas, pavardė)</t>
  </si>
  <si>
    <t>Buhalterinės apskaitos sk. vedėjos pavaduotoja</t>
  </si>
  <si>
    <t>Roma Momkuvienė</t>
  </si>
  <si>
    <t>(Lentelę užpildžiusio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</si>
</sst>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u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readingOrder="1"/>
    </xf>
    <xf numFmtId="0" fontId="3" fillId="2" borderId="0" xfId="0" applyFont="1" applyFill="1" applyAlignment="1">
      <alignment readingOrder="1"/>
    </xf>
    <xf numFmtId="0" fontId="1" fillId="2" borderId="0" xfId="0" applyFont="1" applyFill="1" applyAlignment="1">
      <alignment horizontal="center" readingOrder="1"/>
    </xf>
    <xf numFmtId="0" fontId="1" fillId="2" borderId="3" xfId="0" applyFont="1" applyFill="1" applyBorder="1" applyAlignment="1">
      <alignment horizontal="center" vertical="center" wrapText="1" readingOrder="1"/>
    </xf>
    <xf numFmtId="2" fontId="1" fillId="2" borderId="3" xfId="0" applyNumberFormat="1" applyFont="1" applyFill="1" applyBorder="1" applyAlignment="1">
      <alignment readingOrder="1"/>
    </xf>
    <xf numFmtId="2" fontId="1" fillId="2" borderId="3" xfId="0" applyNumberFormat="1" applyFont="1" applyFill="1" applyBorder="1" applyAlignment="1">
      <alignment wrapText="1" readingOrder="1"/>
    </xf>
    <xf numFmtId="2" fontId="1" fillId="2" borderId="8" xfId="0" applyNumberFormat="1" applyFont="1" applyFill="1" applyBorder="1" applyAlignment="1">
      <alignment readingOrder="1"/>
    </xf>
    <xf numFmtId="2" fontId="6" fillId="2" borderId="3" xfId="0" applyNumberFormat="1" applyFont="1" applyFill="1" applyBorder="1" applyAlignment="1">
      <alignment readingOrder="1"/>
    </xf>
    <xf numFmtId="2" fontId="6" fillId="2" borderId="8" xfId="0" applyNumberFormat="1" applyFont="1" applyFill="1" applyBorder="1" applyAlignment="1">
      <alignment readingOrder="1"/>
    </xf>
    <xf numFmtId="0" fontId="1" fillId="2" borderId="0" xfId="0" applyFont="1" applyFill="1" applyAlignment="1">
      <alignment vertical="center" readingOrder="1"/>
    </xf>
    <xf numFmtId="0" fontId="2" fillId="2" borderId="0" xfId="0" applyFont="1" applyFill="1" applyAlignment="1">
      <alignment readingOrder="1"/>
    </xf>
    <xf numFmtId="0" fontId="3" fillId="2" borderId="0" xfId="0" applyFont="1" applyFill="1" applyAlignment="1">
      <alignment vertical="center" readingOrder="1"/>
    </xf>
    <xf numFmtId="0" fontId="1" fillId="2" borderId="3" xfId="0" applyFont="1" applyFill="1" applyBorder="1" applyAlignment="1">
      <alignment horizontal="left" vertical="center" wrapText="1" readingOrder="1"/>
    </xf>
    <xf numFmtId="0" fontId="1" fillId="2" borderId="8" xfId="0" applyFont="1" applyFill="1" applyBorder="1" applyAlignment="1">
      <alignment horizontal="left" vertical="center" wrapText="1" readingOrder="1"/>
    </xf>
    <xf numFmtId="0" fontId="5" fillId="2" borderId="3" xfId="0" applyFont="1" applyFill="1" applyBorder="1" applyAlignment="1">
      <alignment readingOrder="1"/>
    </xf>
    <xf numFmtId="2" fontId="1" fillId="2" borderId="0" xfId="0" applyNumberFormat="1" applyFont="1" applyFill="1" applyAlignment="1">
      <alignment readingOrder="1"/>
    </xf>
    <xf numFmtId="10" fontId="1" fillId="2" borderId="0" xfId="0" applyNumberFormat="1" applyFont="1" applyFill="1" applyAlignment="1">
      <alignment readingOrder="1"/>
    </xf>
    <xf numFmtId="0" fontId="1" fillId="2" borderId="8" xfId="0" applyFont="1" applyFill="1" applyBorder="1" applyAlignment="1">
      <alignment readingOrder="1"/>
    </xf>
    <xf numFmtId="0" fontId="1" fillId="2" borderId="3" xfId="0" applyFont="1" applyFill="1" applyBorder="1" applyAlignment="1">
      <alignment readingOrder="1"/>
    </xf>
    <xf numFmtId="0" fontId="5" fillId="2" borderId="3" xfId="0" applyFont="1" applyFill="1" applyBorder="1" applyAlignment="1">
      <alignment vertical="center" readingOrder="1"/>
    </xf>
    <xf numFmtId="0" fontId="1" fillId="2" borderId="3" xfId="0" applyFont="1" applyFill="1" applyBorder="1" applyAlignment="1">
      <alignment horizontal="center" vertical="top" readingOrder="1"/>
    </xf>
    <xf numFmtId="0" fontId="1" fillId="2" borderId="6" xfId="0" applyFont="1" applyFill="1" applyBorder="1" applyAlignment="1">
      <alignment horizontal="center" vertical="top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10" xfId="0" applyFont="1" applyFill="1" applyBorder="1" applyAlignment="1">
      <alignment horizontal="center" vertical="center" wrapText="1" readingOrder="1"/>
    </xf>
    <xf numFmtId="0" fontId="1" fillId="2" borderId="11" xfId="0" applyFont="1" applyFill="1" applyBorder="1" applyAlignment="1">
      <alignment horizontal="center" vertical="center" wrapText="1" readingOrder="1"/>
    </xf>
    <xf numFmtId="0" fontId="1" fillId="2" borderId="9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readingOrder="1"/>
    </xf>
    <xf numFmtId="0" fontId="1" fillId="2" borderId="1" xfId="0" applyFont="1" applyFill="1" applyBorder="1" applyAlignment="1">
      <alignment horizontal="center" readingOrder="1"/>
    </xf>
    <xf numFmtId="0" fontId="1" fillId="2" borderId="2" xfId="0" applyFont="1" applyFill="1" applyBorder="1" applyAlignment="1">
      <alignment horizontal="center" readingOrder="1"/>
    </xf>
    <xf numFmtId="0" fontId="1" fillId="2" borderId="6" xfId="0" applyFont="1" applyFill="1" applyBorder="1" applyAlignment="1">
      <alignment horizontal="center" vertical="center" wrapText="1" readingOrder="1"/>
    </xf>
    <xf numFmtId="0" fontId="1" fillId="2" borderId="7" xfId="0" applyFont="1" applyFill="1" applyBorder="1" applyAlignment="1">
      <alignment horizontal="center" vertical="center" wrapText="1" readingOrder="1"/>
    </xf>
    <xf numFmtId="0" fontId="1" fillId="2" borderId="8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top" wrapText="1" readingOrder="1"/>
    </xf>
    <xf numFmtId="0" fontId="1" fillId="2" borderId="3" xfId="0" applyFont="1" applyFill="1" applyBorder="1" applyAlignment="1">
      <alignment horizontal="center" wrapText="1" readingOrder="1"/>
    </xf>
    <xf numFmtId="0" fontId="1" fillId="2" borderId="3" xfId="0" applyFont="1" applyFill="1" applyBorder="1" applyAlignment="1">
      <alignment vertical="center" wrapText="1" readingOrder="1"/>
    </xf>
    <xf numFmtId="0" fontId="1" fillId="2" borderId="6" xfId="0" applyFont="1" applyFill="1" applyBorder="1" applyAlignment="1">
      <alignment horizontal="center" vertical="top" wrapText="1" readingOrder="1"/>
    </xf>
    <xf numFmtId="0" fontId="1" fillId="2" borderId="7" xfId="0" applyFont="1" applyFill="1" applyBorder="1" applyAlignment="1">
      <alignment horizontal="center" vertical="top" wrapText="1" readingOrder="1"/>
    </xf>
    <xf numFmtId="0" fontId="1" fillId="2" borderId="8" xfId="0" applyFont="1" applyFill="1" applyBorder="1" applyAlignment="1">
      <alignment horizontal="center" vertical="top" wrapText="1" readingOrder="1"/>
    </xf>
    <xf numFmtId="0" fontId="1" fillId="2" borderId="0" xfId="0" applyFont="1" applyFill="1" applyAlignment="1">
      <alignment horizontal="center" readingOrder="1"/>
    </xf>
    <xf numFmtId="0" fontId="1" fillId="2" borderId="4" xfId="0" applyFont="1" applyFill="1" applyBorder="1" applyAlignment="1">
      <alignment horizontal="center" vertical="center" wrapText="1" readingOrder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642C3-32B8-4478-A48E-A51B966E9D3D}">
  <dimension ref="B1:Q142"/>
  <sheetViews>
    <sheetView tabSelected="1" view="pageBreakPreview" topLeftCell="A7" zoomScaleNormal="100" zoomScaleSheetLayoutView="100" workbookViewId="0">
      <pane xSplit="6" ySplit="8" topLeftCell="G15" activePane="bottomRight" state="frozen"/>
      <selection activeCell="A7" sqref="A7"/>
      <selection pane="topRight" activeCell="F7" sqref="F7"/>
      <selection pane="bottomLeft" activeCell="A16" sqref="A16"/>
      <selection pane="bottomRight" activeCell="K9" sqref="K9"/>
    </sheetView>
  </sheetViews>
  <sheetFormatPr defaultRowHeight="15" x14ac:dyDescent="0.25"/>
  <cols>
    <col min="1" max="1" width="9.140625" style="1"/>
    <col min="2" max="2" width="5.28515625" style="1" customWidth="1"/>
    <col min="3" max="3" width="18.7109375" style="1" customWidth="1"/>
    <col min="4" max="4" width="18.42578125" style="1" customWidth="1"/>
    <col min="5" max="5" width="30.28515625" style="10" customWidth="1"/>
    <col min="6" max="6" width="10.5703125" style="1" customWidth="1"/>
    <col min="7" max="7" width="46.5703125" style="1" customWidth="1"/>
    <col min="8" max="13" width="14.7109375" style="1" customWidth="1"/>
    <col min="14" max="14" width="10.28515625" style="1" customWidth="1"/>
    <col min="15" max="16" width="9.42578125" style="1" bestFit="1" customWidth="1"/>
    <col min="17" max="16384" width="9.140625" style="1"/>
  </cols>
  <sheetData>
    <row r="1" spans="2:13" x14ac:dyDescent="0.25">
      <c r="H1" s="1" t="s">
        <v>0</v>
      </c>
    </row>
    <row r="2" spans="2:13" x14ac:dyDescent="0.25">
      <c r="H2" s="1" t="s">
        <v>1</v>
      </c>
    </row>
    <row r="3" spans="2:13" x14ac:dyDescent="0.25">
      <c r="H3" s="1" t="s">
        <v>2</v>
      </c>
    </row>
    <row r="4" spans="2:13" x14ac:dyDescent="0.25">
      <c r="H4" s="1" t="s">
        <v>3</v>
      </c>
    </row>
    <row r="5" spans="2:13" x14ac:dyDescent="0.25">
      <c r="C5" s="29" t="s">
        <v>4</v>
      </c>
      <c r="D5" s="29"/>
      <c r="E5" s="29"/>
      <c r="F5" s="29"/>
      <c r="G5" s="29"/>
      <c r="H5" s="29"/>
      <c r="I5" s="29"/>
      <c r="J5" s="29"/>
    </row>
    <row r="6" spans="2:13" x14ac:dyDescent="0.25">
      <c r="C6" s="30" t="s">
        <v>5</v>
      </c>
      <c r="D6" s="30"/>
      <c r="E6" s="30"/>
      <c r="F6" s="30"/>
      <c r="G6" s="30"/>
      <c r="H6" s="30"/>
      <c r="I6" s="30"/>
      <c r="J6" s="30"/>
    </row>
    <row r="8" spans="2:13" s="11" customFormat="1" ht="12.75" x14ac:dyDescent="0.2">
      <c r="C8" s="2" t="s">
        <v>6</v>
      </c>
      <c r="D8" s="2"/>
      <c r="E8" s="12"/>
      <c r="F8" s="2"/>
      <c r="G8" s="2"/>
      <c r="H8" s="2"/>
      <c r="I8" s="2"/>
      <c r="J8" s="2"/>
      <c r="K8" s="2"/>
      <c r="L8" s="2"/>
      <c r="M8" s="2"/>
    </row>
    <row r="9" spans="2:13" x14ac:dyDescent="0.25">
      <c r="G9" s="29" t="s">
        <v>7</v>
      </c>
      <c r="H9" s="29"/>
    </row>
    <row r="10" spans="2:13" x14ac:dyDescent="0.25">
      <c r="F10" s="40" t="s">
        <v>8</v>
      </c>
      <c r="G10" s="40"/>
      <c r="H10" s="40"/>
      <c r="I10" s="40"/>
      <c r="J10" s="40"/>
    </row>
    <row r="11" spans="2:13" ht="14.25" customHeight="1" x14ac:dyDescent="0.25">
      <c r="I11" s="3"/>
      <c r="J11" s="3"/>
    </row>
    <row r="12" spans="2:13" x14ac:dyDescent="0.25">
      <c r="M12" s="3" t="s">
        <v>9</v>
      </c>
    </row>
    <row r="13" spans="2:13" x14ac:dyDescent="0.25">
      <c r="B13" s="27" t="s">
        <v>10</v>
      </c>
      <c r="C13" s="27" t="s">
        <v>11</v>
      </c>
      <c r="D13" s="27" t="s">
        <v>12</v>
      </c>
      <c r="E13" s="27" t="s">
        <v>13</v>
      </c>
      <c r="F13" s="27" t="s">
        <v>14</v>
      </c>
      <c r="G13" s="27" t="s">
        <v>15</v>
      </c>
      <c r="H13" s="27" t="s">
        <v>16</v>
      </c>
      <c r="I13" s="41" t="s">
        <v>17</v>
      </c>
      <c r="J13" s="23"/>
      <c r="K13" s="27" t="s">
        <v>18</v>
      </c>
      <c r="L13" s="27" t="s">
        <v>19</v>
      </c>
      <c r="M13" s="27" t="s">
        <v>20</v>
      </c>
    </row>
    <row r="14" spans="2:13" ht="56.25" customHeight="1" x14ac:dyDescent="0.25">
      <c r="B14" s="27"/>
      <c r="C14" s="27"/>
      <c r="D14" s="27"/>
      <c r="E14" s="27"/>
      <c r="F14" s="27"/>
      <c r="G14" s="27"/>
      <c r="H14" s="27"/>
      <c r="I14" s="4" t="s">
        <v>21</v>
      </c>
      <c r="J14" s="4" t="s">
        <v>22</v>
      </c>
      <c r="K14" s="27"/>
      <c r="L14" s="27"/>
      <c r="M14" s="27"/>
    </row>
    <row r="15" spans="2:13" ht="15" customHeight="1" x14ac:dyDescent="0.25">
      <c r="B15" s="21">
        <v>1</v>
      </c>
      <c r="C15" s="27" t="s">
        <v>23</v>
      </c>
      <c r="D15" s="37" t="s">
        <v>24</v>
      </c>
      <c r="E15" s="27" t="s">
        <v>25</v>
      </c>
      <c r="F15" s="28" t="s">
        <v>26</v>
      </c>
      <c r="G15" s="13" t="s">
        <v>27</v>
      </c>
      <c r="H15" s="5">
        <v>3935.22</v>
      </c>
      <c r="I15" s="5">
        <v>22446.46</v>
      </c>
      <c r="J15" s="5"/>
      <c r="K15" s="5">
        <v>19293.54</v>
      </c>
      <c r="L15" s="5"/>
      <c r="M15" s="5">
        <f>SUM(H15+I15+J15-K15-L15)</f>
        <v>7088.1399999999994</v>
      </c>
    </row>
    <row r="16" spans="2:13" ht="14.25" customHeight="1" x14ac:dyDescent="0.25">
      <c r="B16" s="21"/>
      <c r="C16" s="27"/>
      <c r="D16" s="38"/>
      <c r="E16" s="27"/>
      <c r="F16" s="28"/>
      <c r="G16" s="13" t="s">
        <v>28</v>
      </c>
      <c r="H16" s="6">
        <v>2723.95</v>
      </c>
      <c r="I16" s="5">
        <v>3961.14</v>
      </c>
      <c r="J16" s="5"/>
      <c r="K16" s="5">
        <v>2197</v>
      </c>
      <c r="L16" s="5"/>
      <c r="M16" s="5">
        <f t="shared" ref="M16:M18" si="0">SUM(H16+I16+J16-K16-L16)</f>
        <v>4488.09</v>
      </c>
    </row>
    <row r="17" spans="2:13" x14ac:dyDescent="0.25">
      <c r="B17" s="21"/>
      <c r="C17" s="27"/>
      <c r="D17" s="38"/>
      <c r="E17" s="27"/>
      <c r="F17" s="28"/>
      <c r="G17" s="13" t="s">
        <v>29</v>
      </c>
      <c r="H17" s="5">
        <v>0</v>
      </c>
      <c r="I17" s="5"/>
      <c r="J17" s="5"/>
      <c r="K17" s="5"/>
      <c r="L17" s="5"/>
      <c r="M17" s="5">
        <f t="shared" si="0"/>
        <v>0</v>
      </c>
    </row>
    <row r="18" spans="2:13" x14ac:dyDescent="0.25">
      <c r="B18" s="21"/>
      <c r="C18" s="27"/>
      <c r="D18" s="38"/>
      <c r="E18" s="27"/>
      <c r="F18" s="28"/>
      <c r="G18" s="14" t="s">
        <v>30</v>
      </c>
      <c r="H18" s="5">
        <v>0</v>
      </c>
      <c r="I18" s="7"/>
      <c r="J18" s="7"/>
      <c r="K18" s="7"/>
      <c r="L18" s="7"/>
      <c r="M18" s="5">
        <f t="shared" si="0"/>
        <v>0</v>
      </c>
    </row>
    <row r="19" spans="2:13" ht="18.75" customHeight="1" x14ac:dyDescent="0.25">
      <c r="B19" s="21"/>
      <c r="C19" s="27"/>
      <c r="D19" s="39"/>
      <c r="E19" s="27"/>
      <c r="F19" s="28"/>
      <c r="G19" s="15" t="s">
        <v>31</v>
      </c>
      <c r="H19" s="5">
        <f t="shared" ref="H19:M19" si="1">SUM(H15:H18)</f>
        <v>6659.17</v>
      </c>
      <c r="I19" s="5">
        <f t="shared" si="1"/>
        <v>26407.599999999999</v>
      </c>
      <c r="J19" s="5">
        <f t="shared" si="1"/>
        <v>0</v>
      </c>
      <c r="K19" s="5">
        <f t="shared" si="1"/>
        <v>21490.54</v>
      </c>
      <c r="L19" s="5">
        <f t="shared" si="1"/>
        <v>0</v>
      </c>
      <c r="M19" s="5">
        <f t="shared" si="1"/>
        <v>11576.23</v>
      </c>
    </row>
    <row r="20" spans="2:13" ht="15" customHeight="1" x14ac:dyDescent="0.25">
      <c r="B20" s="21">
        <v>2</v>
      </c>
      <c r="C20" s="27" t="s">
        <v>32</v>
      </c>
      <c r="D20" s="27" t="s">
        <v>33</v>
      </c>
      <c r="E20" s="27" t="s">
        <v>34</v>
      </c>
      <c r="F20" s="28" t="s">
        <v>35</v>
      </c>
      <c r="G20" s="13" t="s">
        <v>27</v>
      </c>
      <c r="H20" s="5">
        <v>0</v>
      </c>
      <c r="I20" s="5">
        <v>93712.78</v>
      </c>
      <c r="J20" s="5"/>
      <c r="K20" s="5">
        <v>93712.78</v>
      </c>
      <c r="L20" s="5"/>
      <c r="M20" s="5">
        <f>SUM(H20+I20+J20-K20-L20)</f>
        <v>0</v>
      </c>
    </row>
    <row r="21" spans="2:13" x14ac:dyDescent="0.25">
      <c r="B21" s="21"/>
      <c r="C21" s="27"/>
      <c r="D21" s="27"/>
      <c r="E21" s="27"/>
      <c r="F21" s="28"/>
      <c r="G21" s="13" t="s">
        <v>28</v>
      </c>
      <c r="H21" s="6">
        <v>0</v>
      </c>
      <c r="I21" s="5">
        <v>304459.78999999998</v>
      </c>
      <c r="J21" s="5"/>
      <c r="K21" s="5">
        <v>215269.71</v>
      </c>
      <c r="L21" s="5"/>
      <c r="M21" s="5">
        <f t="shared" ref="M21:M23" si="2">SUM(H21+I21+J21-K21-L21)</f>
        <v>89190.079999999987</v>
      </c>
    </row>
    <row r="22" spans="2:13" x14ac:dyDescent="0.25">
      <c r="B22" s="21"/>
      <c r="C22" s="27"/>
      <c r="D22" s="27"/>
      <c r="E22" s="27"/>
      <c r="F22" s="28"/>
      <c r="G22" s="13" t="s">
        <v>29</v>
      </c>
      <c r="H22" s="5">
        <v>0</v>
      </c>
      <c r="I22" s="5"/>
      <c r="J22" s="5"/>
      <c r="K22" s="8"/>
      <c r="L22" s="5"/>
      <c r="M22" s="5">
        <f t="shared" si="2"/>
        <v>0</v>
      </c>
    </row>
    <row r="23" spans="2:13" x14ac:dyDescent="0.25">
      <c r="B23" s="21"/>
      <c r="C23" s="27"/>
      <c r="D23" s="27"/>
      <c r="E23" s="27"/>
      <c r="F23" s="28"/>
      <c r="G23" s="14" t="s">
        <v>30</v>
      </c>
      <c r="H23" s="5">
        <v>0</v>
      </c>
      <c r="I23" s="7">
        <v>20033.98</v>
      </c>
      <c r="J23" s="7"/>
      <c r="K23" s="7">
        <v>20033.98</v>
      </c>
      <c r="L23" s="7"/>
      <c r="M23" s="5">
        <f t="shared" si="2"/>
        <v>0</v>
      </c>
    </row>
    <row r="24" spans="2:13" x14ac:dyDescent="0.25">
      <c r="B24" s="21"/>
      <c r="C24" s="27"/>
      <c r="D24" s="27"/>
      <c r="E24" s="27"/>
      <c r="F24" s="28"/>
      <c r="G24" s="15" t="s">
        <v>31</v>
      </c>
      <c r="H24" s="5">
        <f>SUM(H20:H23)</f>
        <v>0</v>
      </c>
      <c r="I24" s="5">
        <f t="shared" ref="I24:M24" si="3">SUM(I20:I23)</f>
        <v>418206.54999999993</v>
      </c>
      <c r="J24" s="5">
        <f t="shared" si="3"/>
        <v>0</v>
      </c>
      <c r="K24" s="5">
        <f t="shared" si="3"/>
        <v>329016.46999999997</v>
      </c>
      <c r="L24" s="5">
        <f t="shared" si="3"/>
        <v>0</v>
      </c>
      <c r="M24" s="5">
        <f t="shared" si="3"/>
        <v>89190.079999999987</v>
      </c>
    </row>
    <row r="25" spans="2:13" ht="15" customHeight="1" x14ac:dyDescent="0.25">
      <c r="B25" s="21">
        <v>3</v>
      </c>
      <c r="C25" s="36" t="s">
        <v>36</v>
      </c>
      <c r="D25" s="27" t="s">
        <v>33</v>
      </c>
      <c r="E25" s="27" t="s">
        <v>37</v>
      </c>
      <c r="F25" s="28" t="s">
        <v>38</v>
      </c>
      <c r="G25" s="13" t="s">
        <v>27</v>
      </c>
      <c r="H25" s="5">
        <v>13.37</v>
      </c>
      <c r="I25" s="5"/>
      <c r="J25" s="5"/>
      <c r="K25" s="5"/>
      <c r="L25" s="5"/>
      <c r="M25" s="5">
        <f>SUM(H25+I25+J25-K25-L25)</f>
        <v>13.37</v>
      </c>
    </row>
    <row r="26" spans="2:13" x14ac:dyDescent="0.25">
      <c r="B26" s="21"/>
      <c r="C26" s="36"/>
      <c r="D26" s="27"/>
      <c r="E26" s="27"/>
      <c r="F26" s="28"/>
      <c r="G26" s="13" t="s">
        <v>28</v>
      </c>
      <c r="H26" s="6">
        <v>1.49</v>
      </c>
      <c r="I26" s="5"/>
      <c r="J26" s="5"/>
      <c r="K26" s="5"/>
      <c r="L26" s="5"/>
      <c r="M26" s="5">
        <f t="shared" ref="M26:M28" si="4">SUM(H26+I26+J26-K26-L26)</f>
        <v>1.49</v>
      </c>
    </row>
    <row r="27" spans="2:13" x14ac:dyDescent="0.25">
      <c r="B27" s="21"/>
      <c r="C27" s="36"/>
      <c r="D27" s="27"/>
      <c r="E27" s="27"/>
      <c r="F27" s="28"/>
      <c r="G27" s="13" t="s">
        <v>29</v>
      </c>
      <c r="H27" s="5">
        <v>0</v>
      </c>
      <c r="I27" s="5"/>
      <c r="J27" s="5"/>
      <c r="K27" s="5"/>
      <c r="L27" s="5"/>
      <c r="M27" s="5">
        <f t="shared" si="4"/>
        <v>0</v>
      </c>
    </row>
    <row r="28" spans="2:13" x14ac:dyDescent="0.25">
      <c r="B28" s="21"/>
      <c r="C28" s="36"/>
      <c r="D28" s="27"/>
      <c r="E28" s="27"/>
      <c r="F28" s="28"/>
      <c r="G28" s="14" t="s">
        <v>30</v>
      </c>
      <c r="H28" s="5">
        <v>0</v>
      </c>
      <c r="I28" s="7"/>
      <c r="J28" s="7"/>
      <c r="K28" s="7"/>
      <c r="L28" s="7"/>
      <c r="M28" s="5">
        <f t="shared" si="4"/>
        <v>0</v>
      </c>
    </row>
    <row r="29" spans="2:13" x14ac:dyDescent="0.25">
      <c r="B29" s="21"/>
      <c r="C29" s="36"/>
      <c r="D29" s="27"/>
      <c r="E29" s="27"/>
      <c r="F29" s="28"/>
      <c r="G29" s="15" t="s">
        <v>31</v>
      </c>
      <c r="H29" s="5">
        <f>SUM(H25:H28)</f>
        <v>14.86</v>
      </c>
      <c r="I29" s="5">
        <f t="shared" ref="I29:M29" si="5">SUM(I25:I28)</f>
        <v>0</v>
      </c>
      <c r="J29" s="5">
        <f t="shared" si="5"/>
        <v>0</v>
      </c>
      <c r="K29" s="5">
        <f t="shared" si="5"/>
        <v>0</v>
      </c>
      <c r="L29" s="5">
        <f t="shared" si="5"/>
        <v>0</v>
      </c>
      <c r="M29" s="5">
        <f t="shared" si="5"/>
        <v>14.86</v>
      </c>
    </row>
    <row r="30" spans="2:13" ht="15" customHeight="1" x14ac:dyDescent="0.25">
      <c r="B30" s="21">
        <v>4</v>
      </c>
      <c r="C30" s="27" t="s">
        <v>39</v>
      </c>
      <c r="D30" s="27" t="s">
        <v>33</v>
      </c>
      <c r="E30" s="27" t="s">
        <v>40</v>
      </c>
      <c r="F30" s="28" t="s">
        <v>41</v>
      </c>
      <c r="G30" s="13" t="s">
        <v>27</v>
      </c>
      <c r="H30" s="5">
        <v>14242.3</v>
      </c>
      <c r="I30" s="5">
        <v>32520.35</v>
      </c>
      <c r="J30" s="5"/>
      <c r="K30" s="5">
        <v>42007.27</v>
      </c>
      <c r="L30" s="5"/>
      <c r="M30" s="5">
        <f>SUM(H30+I30+J30-K30-L30)</f>
        <v>4755.3799999999974</v>
      </c>
    </row>
    <row r="31" spans="2:13" x14ac:dyDescent="0.25">
      <c r="B31" s="21"/>
      <c r="C31" s="27"/>
      <c r="D31" s="27"/>
      <c r="E31" s="27"/>
      <c r="F31" s="28"/>
      <c r="G31" s="13" t="s">
        <v>28</v>
      </c>
      <c r="H31" s="6">
        <v>2513.34</v>
      </c>
      <c r="I31" s="5">
        <v>5738.88</v>
      </c>
      <c r="J31" s="5"/>
      <c r="K31" s="5">
        <v>7413.03</v>
      </c>
      <c r="L31" s="5"/>
      <c r="M31" s="5">
        <f t="shared" ref="M31:M33" si="6">SUM(H31+I31+J31-K31-L31)</f>
        <v>839.19000000000142</v>
      </c>
    </row>
    <row r="32" spans="2:13" x14ac:dyDescent="0.25">
      <c r="B32" s="21"/>
      <c r="C32" s="27"/>
      <c r="D32" s="27"/>
      <c r="E32" s="27"/>
      <c r="F32" s="28"/>
      <c r="G32" s="13" t="s">
        <v>29</v>
      </c>
      <c r="H32" s="5">
        <v>0</v>
      </c>
      <c r="I32" s="5"/>
      <c r="J32" s="5"/>
      <c r="K32" s="5"/>
      <c r="L32" s="5"/>
      <c r="M32" s="5">
        <f>SUM(H32+I32+J32-K32-L32)</f>
        <v>0</v>
      </c>
    </row>
    <row r="33" spans="2:16" x14ac:dyDescent="0.25">
      <c r="B33" s="21"/>
      <c r="C33" s="27"/>
      <c r="D33" s="27"/>
      <c r="E33" s="27"/>
      <c r="F33" s="28"/>
      <c r="G33" s="14" t="s">
        <v>30</v>
      </c>
      <c r="H33" s="5">
        <v>0</v>
      </c>
      <c r="I33" s="7"/>
      <c r="J33" s="7"/>
      <c r="K33" s="7"/>
      <c r="L33" s="7"/>
      <c r="M33" s="5">
        <f t="shared" si="6"/>
        <v>0</v>
      </c>
    </row>
    <row r="34" spans="2:16" x14ac:dyDescent="0.25">
      <c r="B34" s="21"/>
      <c r="C34" s="27"/>
      <c r="D34" s="27"/>
      <c r="E34" s="27"/>
      <c r="F34" s="28"/>
      <c r="G34" s="15" t="s">
        <v>31</v>
      </c>
      <c r="H34" s="5">
        <f>SUM(H30:H33)</f>
        <v>16755.64</v>
      </c>
      <c r="I34" s="5">
        <f t="shared" ref="I34:M34" si="7">SUM(I30:I33)</f>
        <v>38259.229999999996</v>
      </c>
      <c r="J34" s="5">
        <f t="shared" si="7"/>
        <v>0</v>
      </c>
      <c r="K34" s="5">
        <f t="shared" si="7"/>
        <v>49420.299999999996</v>
      </c>
      <c r="L34" s="5">
        <f t="shared" si="7"/>
        <v>0</v>
      </c>
      <c r="M34" s="5">
        <f t="shared" si="7"/>
        <v>5594.5699999999988</v>
      </c>
    </row>
    <row r="35" spans="2:16" ht="15" customHeight="1" x14ac:dyDescent="0.25">
      <c r="B35" s="21">
        <v>5</v>
      </c>
      <c r="C35" s="27" t="s">
        <v>42</v>
      </c>
      <c r="D35" s="27" t="s">
        <v>43</v>
      </c>
      <c r="E35" s="27" t="s">
        <v>44</v>
      </c>
      <c r="F35" s="28" t="s">
        <v>45</v>
      </c>
      <c r="G35" s="13" t="s">
        <v>27</v>
      </c>
      <c r="H35" s="5">
        <v>0</v>
      </c>
      <c r="I35" s="5">
        <v>239239.61</v>
      </c>
      <c r="J35" s="5"/>
      <c r="K35" s="5">
        <v>165748.28</v>
      </c>
      <c r="L35" s="5"/>
      <c r="M35" s="5">
        <f>SUM(H35+I35+J35-K35-L35)</f>
        <v>73491.329999999987</v>
      </c>
    </row>
    <row r="36" spans="2:16" x14ac:dyDescent="0.25">
      <c r="B36" s="21"/>
      <c r="C36" s="27"/>
      <c r="D36" s="27"/>
      <c r="E36" s="27"/>
      <c r="F36" s="28"/>
      <c r="G36" s="13" t="s">
        <v>28</v>
      </c>
      <c r="H36" s="6">
        <v>0</v>
      </c>
      <c r="I36" s="5"/>
      <c r="J36" s="5">
        <v>42218.73</v>
      </c>
      <c r="K36" s="5">
        <v>29046.52</v>
      </c>
      <c r="L36" s="5"/>
      <c r="M36" s="5">
        <f t="shared" ref="M36:M38" si="8">SUM(H36+I36+J36-K36-L36)</f>
        <v>13172.210000000003</v>
      </c>
    </row>
    <row r="37" spans="2:16" x14ac:dyDescent="0.25">
      <c r="B37" s="21"/>
      <c r="C37" s="27"/>
      <c r="D37" s="27"/>
      <c r="E37" s="27"/>
      <c r="F37" s="28"/>
      <c r="G37" s="13" t="s">
        <v>29</v>
      </c>
      <c r="H37" s="5">
        <v>0</v>
      </c>
      <c r="I37" s="5"/>
      <c r="J37" s="5">
        <v>69062.87</v>
      </c>
      <c r="K37" s="8">
        <v>69062.87</v>
      </c>
      <c r="L37" s="5"/>
      <c r="M37" s="5">
        <f t="shared" si="8"/>
        <v>0</v>
      </c>
      <c r="O37" s="16"/>
      <c r="P37" s="16"/>
    </row>
    <row r="38" spans="2:16" x14ac:dyDescent="0.25">
      <c r="B38" s="21"/>
      <c r="C38" s="27"/>
      <c r="D38" s="27"/>
      <c r="E38" s="27"/>
      <c r="F38" s="28"/>
      <c r="G38" s="14" t="s">
        <v>30</v>
      </c>
      <c r="H38" s="5">
        <v>0</v>
      </c>
      <c r="I38" s="7"/>
      <c r="J38" s="7"/>
      <c r="K38" s="7"/>
      <c r="L38" s="7"/>
      <c r="M38" s="5">
        <f t="shared" si="8"/>
        <v>0</v>
      </c>
      <c r="P38" s="16"/>
    </row>
    <row r="39" spans="2:16" x14ac:dyDescent="0.25">
      <c r="B39" s="21"/>
      <c r="C39" s="27"/>
      <c r="D39" s="27"/>
      <c r="E39" s="27"/>
      <c r="F39" s="28"/>
      <c r="G39" s="15" t="s">
        <v>31</v>
      </c>
      <c r="H39" s="5">
        <f>SUM(H35:H38)</f>
        <v>0</v>
      </c>
      <c r="I39" s="5">
        <f t="shared" ref="I39:M39" si="9">SUM(I35:I38)</f>
        <v>239239.61</v>
      </c>
      <c r="J39" s="5">
        <f t="shared" si="9"/>
        <v>111281.60000000001</v>
      </c>
      <c r="K39" s="5">
        <f t="shared" si="9"/>
        <v>263857.67</v>
      </c>
      <c r="L39" s="5">
        <f t="shared" si="9"/>
        <v>0</v>
      </c>
      <c r="M39" s="5">
        <f t="shared" si="9"/>
        <v>86663.54</v>
      </c>
    </row>
    <row r="40" spans="2:16" ht="15" customHeight="1" x14ac:dyDescent="0.25">
      <c r="B40" s="21">
        <v>6</v>
      </c>
      <c r="C40" s="27" t="s">
        <v>46</v>
      </c>
      <c r="D40" s="27" t="s">
        <v>43</v>
      </c>
      <c r="E40" s="27" t="s">
        <v>47</v>
      </c>
      <c r="F40" s="28" t="s">
        <v>48</v>
      </c>
      <c r="G40" s="13" t="s">
        <v>27</v>
      </c>
      <c r="H40" s="5">
        <v>108983.56</v>
      </c>
      <c r="I40" s="5">
        <v>26320.25</v>
      </c>
      <c r="J40" s="5"/>
      <c r="K40" s="5">
        <v>67156.72</v>
      </c>
      <c r="L40" s="5"/>
      <c r="M40" s="5">
        <f>SUM(H40+I40+J40-K40-L40)</f>
        <v>68147.09</v>
      </c>
      <c r="O40" s="16"/>
    </row>
    <row r="41" spans="2:16" x14ac:dyDescent="0.25">
      <c r="B41" s="21"/>
      <c r="C41" s="27"/>
      <c r="D41" s="27"/>
      <c r="E41" s="27"/>
      <c r="F41" s="28"/>
      <c r="G41" s="13" t="s">
        <v>28</v>
      </c>
      <c r="H41" s="6">
        <v>20462.88</v>
      </c>
      <c r="I41" s="5">
        <v>4644.7700000000004</v>
      </c>
      <c r="J41" s="5"/>
      <c r="K41" s="5">
        <v>11295.33</v>
      </c>
      <c r="L41" s="5"/>
      <c r="M41" s="5">
        <f t="shared" ref="M41:M43" si="10">SUM(H41+I41+J41-K41-L41)</f>
        <v>13812.320000000002</v>
      </c>
    </row>
    <row r="42" spans="2:16" x14ac:dyDescent="0.25">
      <c r="B42" s="21"/>
      <c r="C42" s="27"/>
      <c r="D42" s="27"/>
      <c r="E42" s="27"/>
      <c r="F42" s="28"/>
      <c r="G42" s="13" t="s">
        <v>29</v>
      </c>
      <c r="H42" s="5">
        <v>0</v>
      </c>
      <c r="I42" s="5"/>
      <c r="J42" s="5"/>
      <c r="K42" s="5"/>
      <c r="L42" s="5"/>
      <c r="M42" s="5">
        <f t="shared" si="10"/>
        <v>0</v>
      </c>
    </row>
    <row r="43" spans="2:16" x14ac:dyDescent="0.25">
      <c r="B43" s="21"/>
      <c r="C43" s="27"/>
      <c r="D43" s="27"/>
      <c r="E43" s="27"/>
      <c r="F43" s="28"/>
      <c r="G43" s="14" t="s">
        <v>30</v>
      </c>
      <c r="H43" s="5">
        <v>0</v>
      </c>
      <c r="I43" s="7"/>
      <c r="J43" s="7"/>
      <c r="K43" s="7"/>
      <c r="L43" s="7"/>
      <c r="M43" s="5">
        <f t="shared" si="10"/>
        <v>0</v>
      </c>
    </row>
    <row r="44" spans="2:16" x14ac:dyDescent="0.25">
      <c r="B44" s="21"/>
      <c r="C44" s="27"/>
      <c r="D44" s="27"/>
      <c r="E44" s="27"/>
      <c r="F44" s="28"/>
      <c r="G44" s="15" t="s">
        <v>31</v>
      </c>
      <c r="H44" s="5">
        <f>SUM(H40:H43)</f>
        <v>129446.44</v>
      </c>
      <c r="I44" s="5">
        <f t="shared" ref="I44:M44" si="11">SUM(I40:I43)</f>
        <v>30965.02</v>
      </c>
      <c r="J44" s="5">
        <f t="shared" si="11"/>
        <v>0</v>
      </c>
      <c r="K44" s="5">
        <f t="shared" si="11"/>
        <v>78452.05</v>
      </c>
      <c r="L44" s="5">
        <f t="shared" si="11"/>
        <v>0</v>
      </c>
      <c r="M44" s="5">
        <f t="shared" si="11"/>
        <v>81959.41</v>
      </c>
    </row>
    <row r="45" spans="2:16" x14ac:dyDescent="0.25">
      <c r="B45" s="21">
        <v>7</v>
      </c>
      <c r="C45" s="27" t="s">
        <v>49</v>
      </c>
      <c r="D45" s="27" t="s">
        <v>43</v>
      </c>
      <c r="E45" s="27" t="s">
        <v>50</v>
      </c>
      <c r="F45" s="28" t="s">
        <v>51</v>
      </c>
      <c r="G45" s="13" t="s">
        <v>27</v>
      </c>
      <c r="H45" s="5">
        <v>61017.29</v>
      </c>
      <c r="I45" s="5">
        <v>125250.25</v>
      </c>
      <c r="J45" s="5"/>
      <c r="K45" s="5">
        <v>39662.410000000003</v>
      </c>
      <c r="L45" s="5"/>
      <c r="M45" s="5">
        <f>SUM(H45+I45+J45-K45-L45)</f>
        <v>146605.13</v>
      </c>
    </row>
    <row r="46" spans="2:16" x14ac:dyDescent="0.25">
      <c r="B46" s="21"/>
      <c r="C46" s="27"/>
      <c r="D46" s="27"/>
      <c r="E46" s="27"/>
      <c r="F46" s="28"/>
      <c r="G46" s="13" t="s">
        <v>28</v>
      </c>
      <c r="H46" s="6">
        <v>0</v>
      </c>
      <c r="I46" s="5"/>
      <c r="J46" s="5"/>
      <c r="K46" s="5"/>
      <c r="L46" s="5"/>
      <c r="M46" s="5">
        <f t="shared" ref="M46:M48" si="12">SUM(H46+I46+J46-K46-L46)</f>
        <v>0</v>
      </c>
    </row>
    <row r="47" spans="2:16" x14ac:dyDescent="0.25">
      <c r="B47" s="21"/>
      <c r="C47" s="27"/>
      <c r="D47" s="27"/>
      <c r="E47" s="27"/>
      <c r="F47" s="28"/>
      <c r="G47" s="13" t="s">
        <v>29</v>
      </c>
      <c r="H47" s="5">
        <v>0</v>
      </c>
      <c r="I47" s="5">
        <v>6040.49</v>
      </c>
      <c r="J47" s="5"/>
      <c r="K47" s="5">
        <v>6040.49</v>
      </c>
      <c r="L47" s="5"/>
      <c r="M47" s="5">
        <f t="shared" si="12"/>
        <v>0</v>
      </c>
    </row>
    <row r="48" spans="2:16" x14ac:dyDescent="0.25">
      <c r="B48" s="21"/>
      <c r="C48" s="27"/>
      <c r="D48" s="27"/>
      <c r="E48" s="27"/>
      <c r="F48" s="28"/>
      <c r="G48" s="14" t="s">
        <v>30</v>
      </c>
      <c r="H48" s="5">
        <v>0</v>
      </c>
      <c r="I48" s="7"/>
      <c r="J48" s="7"/>
      <c r="K48" s="7"/>
      <c r="L48" s="7"/>
      <c r="M48" s="5">
        <f t="shared" si="12"/>
        <v>0</v>
      </c>
    </row>
    <row r="49" spans="2:15" x14ac:dyDescent="0.25">
      <c r="B49" s="21"/>
      <c r="C49" s="27"/>
      <c r="D49" s="27"/>
      <c r="E49" s="27"/>
      <c r="F49" s="28"/>
      <c r="G49" s="15" t="s">
        <v>31</v>
      </c>
      <c r="H49" s="5">
        <f>SUM(H45:H48)</f>
        <v>61017.29</v>
      </c>
      <c r="I49" s="5">
        <f t="shared" ref="I49:M49" si="13">SUM(I45:I48)</f>
        <v>131290.74</v>
      </c>
      <c r="J49" s="5">
        <f t="shared" si="13"/>
        <v>0</v>
      </c>
      <c r="K49" s="5">
        <f t="shared" si="13"/>
        <v>45702.9</v>
      </c>
      <c r="L49" s="5">
        <f t="shared" si="13"/>
        <v>0</v>
      </c>
      <c r="M49" s="5">
        <f t="shared" si="13"/>
        <v>146605.13</v>
      </c>
    </row>
    <row r="50" spans="2:15" x14ac:dyDescent="0.25">
      <c r="B50" s="21">
        <v>8</v>
      </c>
      <c r="C50" s="27" t="s">
        <v>52</v>
      </c>
      <c r="D50" s="27" t="s">
        <v>43</v>
      </c>
      <c r="E50" s="27" t="s">
        <v>53</v>
      </c>
      <c r="F50" s="28" t="s">
        <v>54</v>
      </c>
      <c r="G50" s="13" t="s">
        <v>27</v>
      </c>
      <c r="H50" s="5">
        <v>27969.8</v>
      </c>
      <c r="I50" s="5">
        <v>41507.69</v>
      </c>
      <c r="J50" s="5"/>
      <c r="K50" s="5">
        <f>SUM(44483.19-2591.28)</f>
        <v>41891.910000000003</v>
      </c>
      <c r="L50" s="5"/>
      <c r="M50" s="5">
        <f>SUM(H50+I50+J50-K50-L50)</f>
        <v>27585.58</v>
      </c>
    </row>
    <row r="51" spans="2:15" x14ac:dyDescent="0.25">
      <c r="B51" s="21"/>
      <c r="C51" s="27"/>
      <c r="D51" s="27"/>
      <c r="E51" s="27"/>
      <c r="F51" s="28"/>
      <c r="G51" s="13" t="s">
        <v>28</v>
      </c>
      <c r="H51" s="6">
        <v>4935.84</v>
      </c>
      <c r="I51" s="5">
        <v>7324.88</v>
      </c>
      <c r="J51" s="5"/>
      <c r="K51" s="5">
        <f>SUM(7849.97-457.29)</f>
        <v>7392.68</v>
      </c>
      <c r="L51" s="5"/>
      <c r="M51" s="5">
        <f t="shared" ref="M51:M53" si="14">SUM(H51+I51+J51-K51-L51)</f>
        <v>4868.0400000000009</v>
      </c>
    </row>
    <row r="52" spans="2:15" x14ac:dyDescent="0.25">
      <c r="B52" s="21"/>
      <c r="C52" s="27"/>
      <c r="D52" s="27"/>
      <c r="E52" s="27"/>
      <c r="F52" s="28"/>
      <c r="G52" s="13" t="s">
        <v>29</v>
      </c>
      <c r="H52" s="5">
        <v>0</v>
      </c>
      <c r="I52" s="5"/>
      <c r="J52" s="5"/>
      <c r="K52" s="5"/>
      <c r="L52" s="5"/>
      <c r="M52" s="5">
        <f t="shared" si="14"/>
        <v>0</v>
      </c>
    </row>
    <row r="53" spans="2:15" x14ac:dyDescent="0.25">
      <c r="B53" s="21"/>
      <c r="C53" s="27"/>
      <c r="D53" s="27"/>
      <c r="E53" s="27"/>
      <c r="F53" s="28"/>
      <c r="G53" s="14" t="s">
        <v>30</v>
      </c>
      <c r="H53" s="5">
        <v>0</v>
      </c>
      <c r="I53" s="7"/>
      <c r="J53" s="7"/>
      <c r="K53" s="7"/>
      <c r="L53" s="7"/>
      <c r="M53" s="5">
        <f t="shared" si="14"/>
        <v>0</v>
      </c>
    </row>
    <row r="54" spans="2:15" x14ac:dyDescent="0.25">
      <c r="B54" s="21"/>
      <c r="C54" s="27"/>
      <c r="D54" s="27"/>
      <c r="E54" s="27"/>
      <c r="F54" s="28"/>
      <c r="G54" s="15" t="s">
        <v>31</v>
      </c>
      <c r="H54" s="5">
        <f>SUM(H50:H53)</f>
        <v>32905.64</v>
      </c>
      <c r="I54" s="5">
        <f t="shared" ref="I54:M54" si="15">SUM(I50:I53)</f>
        <v>48832.57</v>
      </c>
      <c r="J54" s="5">
        <f t="shared" si="15"/>
        <v>0</v>
      </c>
      <c r="K54" s="5">
        <f t="shared" si="15"/>
        <v>49284.590000000004</v>
      </c>
      <c r="L54" s="5">
        <f t="shared" si="15"/>
        <v>0</v>
      </c>
      <c r="M54" s="5">
        <f t="shared" si="15"/>
        <v>32453.620000000003</v>
      </c>
      <c r="O54" s="16"/>
    </row>
    <row r="55" spans="2:15" x14ac:dyDescent="0.25">
      <c r="B55" s="21">
        <v>9</v>
      </c>
      <c r="C55" s="27" t="s">
        <v>55</v>
      </c>
      <c r="D55" s="27" t="s">
        <v>56</v>
      </c>
      <c r="E55" s="27" t="s">
        <v>57</v>
      </c>
      <c r="F55" s="28" t="s">
        <v>58</v>
      </c>
      <c r="G55" s="13" t="s">
        <v>27</v>
      </c>
      <c r="H55" s="5">
        <v>0</v>
      </c>
      <c r="I55" s="5">
        <v>612.74</v>
      </c>
      <c r="J55" s="5"/>
      <c r="K55" s="5"/>
      <c r="L55" s="5"/>
      <c r="M55" s="5">
        <f>SUM(H55+I55+J55-K55-L55)</f>
        <v>612.74</v>
      </c>
    </row>
    <row r="56" spans="2:15" x14ac:dyDescent="0.25">
      <c r="B56" s="21"/>
      <c r="C56" s="27"/>
      <c r="D56" s="27"/>
      <c r="E56" s="27"/>
      <c r="F56" s="28"/>
      <c r="G56" s="13" t="s">
        <v>28</v>
      </c>
      <c r="H56" s="6">
        <v>0</v>
      </c>
      <c r="I56" s="5"/>
      <c r="J56" s="5"/>
      <c r="K56" s="5"/>
      <c r="L56" s="5"/>
      <c r="M56" s="5">
        <f t="shared" ref="M56:M58" si="16">SUM(H56+I56+J56-K56-L56)</f>
        <v>0</v>
      </c>
    </row>
    <row r="57" spans="2:15" x14ac:dyDescent="0.25">
      <c r="B57" s="21"/>
      <c r="C57" s="27"/>
      <c r="D57" s="27"/>
      <c r="E57" s="27"/>
      <c r="F57" s="28"/>
      <c r="G57" s="13" t="s">
        <v>29</v>
      </c>
      <c r="H57" s="5">
        <v>0</v>
      </c>
      <c r="I57" s="5"/>
      <c r="J57" s="5"/>
      <c r="K57" s="5"/>
      <c r="L57" s="5"/>
      <c r="M57" s="5">
        <f t="shared" si="16"/>
        <v>0</v>
      </c>
    </row>
    <row r="58" spans="2:15" x14ac:dyDescent="0.25">
      <c r="B58" s="21"/>
      <c r="C58" s="27"/>
      <c r="D58" s="27"/>
      <c r="E58" s="27"/>
      <c r="F58" s="28"/>
      <c r="G58" s="14" t="s">
        <v>30</v>
      </c>
      <c r="H58" s="5">
        <v>0</v>
      </c>
      <c r="I58" s="7">
        <v>1919.29</v>
      </c>
      <c r="J58" s="7"/>
      <c r="K58" s="7">
        <v>1919.29</v>
      </c>
      <c r="L58" s="7"/>
      <c r="M58" s="5">
        <f t="shared" si="16"/>
        <v>0</v>
      </c>
    </row>
    <row r="59" spans="2:15" x14ac:dyDescent="0.25">
      <c r="B59" s="21"/>
      <c r="C59" s="27"/>
      <c r="D59" s="27"/>
      <c r="E59" s="27"/>
      <c r="F59" s="28"/>
      <c r="G59" s="15" t="s">
        <v>31</v>
      </c>
      <c r="H59" s="5">
        <f>SUM(H55:H58)</f>
        <v>0</v>
      </c>
      <c r="I59" s="5">
        <f t="shared" ref="I59:M59" si="17">SUM(I55:I58)</f>
        <v>2532.0299999999997</v>
      </c>
      <c r="J59" s="5">
        <f t="shared" si="17"/>
        <v>0</v>
      </c>
      <c r="K59" s="5">
        <f t="shared" si="17"/>
        <v>1919.29</v>
      </c>
      <c r="L59" s="5">
        <f t="shared" si="17"/>
        <v>0</v>
      </c>
      <c r="M59" s="5">
        <f t="shared" si="17"/>
        <v>612.74</v>
      </c>
    </row>
    <row r="60" spans="2:15" x14ac:dyDescent="0.25">
      <c r="B60" s="21">
        <v>10</v>
      </c>
      <c r="C60" s="27" t="s">
        <v>59</v>
      </c>
      <c r="D60" s="27" t="s">
        <v>60</v>
      </c>
      <c r="E60" s="27" t="s">
        <v>61</v>
      </c>
      <c r="F60" s="28" t="s">
        <v>58</v>
      </c>
      <c r="G60" s="13" t="s">
        <v>27</v>
      </c>
      <c r="H60" s="5">
        <v>0</v>
      </c>
      <c r="I60" s="5">
        <v>10117.92</v>
      </c>
      <c r="J60" s="5"/>
      <c r="K60" s="5">
        <v>8327.6299999999992</v>
      </c>
      <c r="L60" s="5"/>
      <c r="M60" s="5">
        <f>SUM(H60+I60+J60-K60-L60)</f>
        <v>1790.2900000000009</v>
      </c>
    </row>
    <row r="61" spans="2:15" x14ac:dyDescent="0.25">
      <c r="B61" s="21"/>
      <c r="C61" s="27"/>
      <c r="D61" s="27"/>
      <c r="E61" s="27"/>
      <c r="F61" s="28"/>
      <c r="G61" s="13" t="s">
        <v>28</v>
      </c>
      <c r="H61" s="6">
        <v>500.54</v>
      </c>
      <c r="I61" s="5"/>
      <c r="J61" s="5"/>
      <c r="K61" s="5">
        <v>367.28</v>
      </c>
      <c r="L61" s="5"/>
      <c r="M61" s="5">
        <f t="shared" ref="M61:M63" si="18">SUM(H61+I61+J61-K61-L61)</f>
        <v>133.26000000000005</v>
      </c>
    </row>
    <row r="62" spans="2:15" x14ac:dyDescent="0.25">
      <c r="B62" s="21"/>
      <c r="C62" s="27"/>
      <c r="D62" s="27"/>
      <c r="E62" s="27"/>
      <c r="F62" s="28"/>
      <c r="G62" s="13" t="s">
        <v>29</v>
      </c>
      <c r="H62" s="5">
        <v>0</v>
      </c>
      <c r="I62" s="5"/>
      <c r="J62" s="5"/>
      <c r="K62" s="5"/>
      <c r="L62" s="5"/>
      <c r="M62" s="5">
        <f t="shared" si="18"/>
        <v>0</v>
      </c>
    </row>
    <row r="63" spans="2:15" x14ac:dyDescent="0.25">
      <c r="B63" s="21"/>
      <c r="C63" s="27"/>
      <c r="D63" s="27"/>
      <c r="E63" s="27"/>
      <c r="F63" s="28"/>
      <c r="G63" s="14" t="s">
        <v>30</v>
      </c>
      <c r="H63" s="5">
        <v>0</v>
      </c>
      <c r="I63" s="7">
        <v>28282.51</v>
      </c>
      <c r="J63" s="7"/>
      <c r="K63" s="7">
        <v>19432.8</v>
      </c>
      <c r="L63" s="7"/>
      <c r="M63" s="5">
        <f t="shared" si="18"/>
        <v>8849.7099999999991</v>
      </c>
    </row>
    <row r="64" spans="2:15" x14ac:dyDescent="0.25">
      <c r="B64" s="21"/>
      <c r="C64" s="27"/>
      <c r="D64" s="27"/>
      <c r="E64" s="27"/>
      <c r="F64" s="28"/>
      <c r="G64" s="15" t="s">
        <v>31</v>
      </c>
      <c r="H64" s="5">
        <f>SUM(H60:H63)</f>
        <v>500.54</v>
      </c>
      <c r="I64" s="5">
        <f t="shared" ref="I64:M64" si="19">SUM(I60:I63)</f>
        <v>38400.43</v>
      </c>
      <c r="J64" s="5">
        <f t="shared" si="19"/>
        <v>0</v>
      </c>
      <c r="K64" s="5">
        <f t="shared" si="19"/>
        <v>28127.71</v>
      </c>
      <c r="L64" s="5">
        <f t="shared" si="19"/>
        <v>0</v>
      </c>
      <c r="M64" s="5">
        <f t="shared" si="19"/>
        <v>10773.26</v>
      </c>
    </row>
    <row r="65" spans="2:13" x14ac:dyDescent="0.25">
      <c r="B65" s="21">
        <v>11</v>
      </c>
      <c r="C65" s="27" t="s">
        <v>62</v>
      </c>
      <c r="D65" s="35" t="s">
        <v>63</v>
      </c>
      <c r="E65" s="27" t="s">
        <v>64</v>
      </c>
      <c r="F65" s="28" t="s">
        <v>58</v>
      </c>
      <c r="G65" s="13" t="s">
        <v>27</v>
      </c>
      <c r="H65" s="5">
        <v>0</v>
      </c>
      <c r="I65" s="5">
        <v>15721.24</v>
      </c>
      <c r="J65" s="5"/>
      <c r="K65" s="5"/>
      <c r="L65" s="5"/>
      <c r="M65" s="5">
        <f>SUM(H65+I65+J65-K65-L65)</f>
        <v>15721.24</v>
      </c>
    </row>
    <row r="66" spans="2:13" x14ac:dyDescent="0.25">
      <c r="B66" s="21"/>
      <c r="C66" s="27"/>
      <c r="D66" s="35"/>
      <c r="E66" s="27"/>
      <c r="F66" s="28"/>
      <c r="G66" s="13" t="s">
        <v>28</v>
      </c>
      <c r="H66" s="6">
        <v>0</v>
      </c>
      <c r="I66" s="5"/>
      <c r="J66" s="5"/>
      <c r="K66" s="5"/>
      <c r="L66" s="5"/>
      <c r="M66" s="5">
        <f t="shared" ref="M66:M68" si="20">SUM(H66+I66+J66-K66-L66)</f>
        <v>0</v>
      </c>
    </row>
    <row r="67" spans="2:13" x14ac:dyDescent="0.25">
      <c r="B67" s="21"/>
      <c r="C67" s="27"/>
      <c r="D67" s="35"/>
      <c r="E67" s="27"/>
      <c r="F67" s="28"/>
      <c r="G67" s="13" t="s">
        <v>29</v>
      </c>
      <c r="H67" s="5">
        <v>0</v>
      </c>
      <c r="I67" s="5"/>
      <c r="J67" s="5"/>
      <c r="K67" s="5"/>
      <c r="L67" s="5"/>
      <c r="M67" s="5">
        <f t="shared" si="20"/>
        <v>0</v>
      </c>
    </row>
    <row r="68" spans="2:13" x14ac:dyDescent="0.25">
      <c r="B68" s="21"/>
      <c r="C68" s="27"/>
      <c r="D68" s="35"/>
      <c r="E68" s="27"/>
      <c r="F68" s="28"/>
      <c r="G68" s="14" t="s">
        <v>30</v>
      </c>
      <c r="H68" s="5">
        <v>0</v>
      </c>
      <c r="I68" s="7">
        <v>28232.25</v>
      </c>
      <c r="J68" s="7"/>
      <c r="K68" s="7">
        <v>28232.25</v>
      </c>
      <c r="L68" s="7"/>
      <c r="M68" s="5">
        <f t="shared" si="20"/>
        <v>0</v>
      </c>
    </row>
    <row r="69" spans="2:13" x14ac:dyDescent="0.25">
      <c r="B69" s="21"/>
      <c r="C69" s="27"/>
      <c r="D69" s="35"/>
      <c r="E69" s="27"/>
      <c r="F69" s="28"/>
      <c r="G69" s="15" t="s">
        <v>31</v>
      </c>
      <c r="H69" s="5">
        <f>SUM(H65:H68)</f>
        <v>0</v>
      </c>
      <c r="I69" s="5">
        <f t="shared" ref="I69:M69" si="21">SUM(I65:I68)</f>
        <v>43953.49</v>
      </c>
      <c r="J69" s="5">
        <f t="shared" si="21"/>
        <v>0</v>
      </c>
      <c r="K69" s="5">
        <f t="shared" si="21"/>
        <v>28232.25</v>
      </c>
      <c r="L69" s="5">
        <f t="shared" si="21"/>
        <v>0</v>
      </c>
      <c r="M69" s="5">
        <f t="shared" si="21"/>
        <v>15721.24</v>
      </c>
    </row>
    <row r="70" spans="2:13" x14ac:dyDescent="0.25">
      <c r="B70" s="21">
        <v>12</v>
      </c>
      <c r="C70" s="27" t="s">
        <v>65</v>
      </c>
      <c r="D70" s="27" t="s">
        <v>56</v>
      </c>
      <c r="E70" s="27" t="s">
        <v>66</v>
      </c>
      <c r="F70" s="28" t="s">
        <v>58</v>
      </c>
      <c r="G70" s="13" t="s">
        <v>27</v>
      </c>
      <c r="H70" s="5">
        <v>0</v>
      </c>
      <c r="I70" s="5">
        <v>2505.9</v>
      </c>
      <c r="J70" s="5"/>
      <c r="K70" s="5">
        <v>1592.79</v>
      </c>
      <c r="L70" s="5"/>
      <c r="M70" s="5">
        <f>SUM(H70+I70+J70-K70-L70)</f>
        <v>913.11000000000013</v>
      </c>
    </row>
    <row r="71" spans="2:13" x14ac:dyDescent="0.25">
      <c r="B71" s="21"/>
      <c r="C71" s="27"/>
      <c r="D71" s="27"/>
      <c r="E71" s="27"/>
      <c r="F71" s="28"/>
      <c r="G71" s="13" t="s">
        <v>28</v>
      </c>
      <c r="H71" s="6">
        <v>6001.2</v>
      </c>
      <c r="I71" s="5"/>
      <c r="J71" s="5"/>
      <c r="K71" s="5">
        <v>3211.33</v>
      </c>
      <c r="L71" s="5"/>
      <c r="M71" s="5">
        <f t="shared" ref="M71:M73" si="22">SUM(H71+I71+J71-K71-L71)</f>
        <v>2789.87</v>
      </c>
    </row>
    <row r="72" spans="2:13" x14ac:dyDescent="0.25">
      <c r="B72" s="21"/>
      <c r="C72" s="27"/>
      <c r="D72" s="27"/>
      <c r="E72" s="27"/>
      <c r="F72" s="28"/>
      <c r="G72" s="13" t="s">
        <v>29</v>
      </c>
      <c r="H72" s="5">
        <v>0</v>
      </c>
      <c r="I72" s="5"/>
      <c r="J72" s="5"/>
      <c r="K72" s="5"/>
      <c r="L72" s="5"/>
      <c r="M72" s="5">
        <f t="shared" si="22"/>
        <v>0</v>
      </c>
    </row>
    <row r="73" spans="2:13" x14ac:dyDescent="0.25">
      <c r="B73" s="21"/>
      <c r="C73" s="27"/>
      <c r="D73" s="27"/>
      <c r="E73" s="27"/>
      <c r="F73" s="28"/>
      <c r="G73" s="14" t="s">
        <v>30</v>
      </c>
      <c r="H73" s="5">
        <v>0</v>
      </c>
      <c r="I73" s="7">
        <v>2488.6999999999998</v>
      </c>
      <c r="J73" s="7"/>
      <c r="K73" s="7">
        <v>2488.6999999999998</v>
      </c>
      <c r="L73" s="7"/>
      <c r="M73" s="5">
        <f t="shared" si="22"/>
        <v>0</v>
      </c>
    </row>
    <row r="74" spans="2:13" x14ac:dyDescent="0.25">
      <c r="B74" s="21"/>
      <c r="C74" s="27"/>
      <c r="D74" s="27"/>
      <c r="E74" s="27"/>
      <c r="F74" s="28"/>
      <c r="G74" s="15" t="s">
        <v>31</v>
      </c>
      <c r="H74" s="5">
        <f t="shared" ref="H74:M74" si="23">SUM(H70:H73)</f>
        <v>6001.2</v>
      </c>
      <c r="I74" s="5">
        <f t="shared" si="23"/>
        <v>4994.6000000000004</v>
      </c>
      <c r="J74" s="5">
        <f t="shared" si="23"/>
        <v>0</v>
      </c>
      <c r="K74" s="5">
        <f t="shared" si="23"/>
        <v>7292.82</v>
      </c>
      <c r="L74" s="5">
        <f t="shared" si="23"/>
        <v>0</v>
      </c>
      <c r="M74" s="5">
        <f t="shared" si="23"/>
        <v>3702.98</v>
      </c>
    </row>
    <row r="75" spans="2:13" x14ac:dyDescent="0.25">
      <c r="B75" s="21">
        <v>13</v>
      </c>
      <c r="C75" s="27" t="s">
        <v>67</v>
      </c>
      <c r="D75" s="34" t="s">
        <v>68</v>
      </c>
      <c r="E75" s="27" t="s">
        <v>69</v>
      </c>
      <c r="F75" s="28" t="s">
        <v>70</v>
      </c>
      <c r="G75" s="13" t="s">
        <v>27</v>
      </c>
      <c r="H75" s="5">
        <v>0</v>
      </c>
      <c r="I75" s="5">
        <v>72838.52</v>
      </c>
      <c r="J75" s="5"/>
      <c r="K75" s="5">
        <v>72838.52</v>
      </c>
      <c r="L75" s="5"/>
      <c r="M75" s="5">
        <f>SUM(H75+I75+J75-K75-L75)</f>
        <v>0</v>
      </c>
    </row>
    <row r="76" spans="2:13" x14ac:dyDescent="0.25">
      <c r="B76" s="21"/>
      <c r="C76" s="27"/>
      <c r="D76" s="34"/>
      <c r="E76" s="27"/>
      <c r="F76" s="28"/>
      <c r="G76" s="13" t="s">
        <v>28</v>
      </c>
      <c r="H76" s="5">
        <v>0</v>
      </c>
      <c r="I76" s="5"/>
      <c r="J76" s="5"/>
      <c r="K76" s="5"/>
      <c r="L76" s="5"/>
      <c r="M76" s="5">
        <f t="shared" ref="M76:M78" si="24">SUM(H76+I76+J76-K76-L76)</f>
        <v>0</v>
      </c>
    </row>
    <row r="77" spans="2:13" x14ac:dyDescent="0.25">
      <c r="B77" s="21"/>
      <c r="C77" s="27"/>
      <c r="D77" s="34"/>
      <c r="E77" s="27"/>
      <c r="F77" s="28"/>
      <c r="G77" s="13" t="s">
        <v>29</v>
      </c>
      <c r="H77" s="5">
        <v>0</v>
      </c>
      <c r="I77" s="5"/>
      <c r="J77" s="5">
        <v>43564.91</v>
      </c>
      <c r="K77" s="8">
        <v>43564.91</v>
      </c>
      <c r="L77" s="5"/>
      <c r="M77" s="5">
        <f t="shared" si="24"/>
        <v>0</v>
      </c>
    </row>
    <row r="78" spans="2:13" x14ac:dyDescent="0.25">
      <c r="B78" s="21"/>
      <c r="C78" s="27"/>
      <c r="D78" s="34"/>
      <c r="E78" s="27"/>
      <c r="F78" s="28"/>
      <c r="G78" s="14" t="s">
        <v>30</v>
      </c>
      <c r="H78" s="5">
        <v>0</v>
      </c>
      <c r="I78" s="7">
        <v>4518.71</v>
      </c>
      <c r="J78" s="7"/>
      <c r="K78" s="9">
        <v>4518.71</v>
      </c>
      <c r="L78" s="7"/>
      <c r="M78" s="5">
        <f t="shared" si="24"/>
        <v>0</v>
      </c>
    </row>
    <row r="79" spans="2:13" x14ac:dyDescent="0.25">
      <c r="B79" s="21"/>
      <c r="C79" s="27"/>
      <c r="D79" s="34"/>
      <c r="E79" s="27"/>
      <c r="F79" s="28"/>
      <c r="G79" s="15" t="s">
        <v>31</v>
      </c>
      <c r="H79" s="5">
        <f>SUM(H75:H78)</f>
        <v>0</v>
      </c>
      <c r="I79" s="5">
        <f t="shared" ref="I79:M79" si="25">SUM(I75:I78)</f>
        <v>77357.23000000001</v>
      </c>
      <c r="J79" s="5">
        <f t="shared" si="25"/>
        <v>43564.91</v>
      </c>
      <c r="K79" s="5">
        <f t="shared" si="25"/>
        <v>120922.14000000001</v>
      </c>
      <c r="L79" s="5">
        <f t="shared" si="25"/>
        <v>0</v>
      </c>
      <c r="M79" s="5">
        <f t="shared" si="25"/>
        <v>0</v>
      </c>
    </row>
    <row r="80" spans="2:13" x14ac:dyDescent="0.25">
      <c r="B80" s="21">
        <v>14</v>
      </c>
      <c r="C80" s="27" t="s">
        <v>71</v>
      </c>
      <c r="D80" s="34" t="s">
        <v>68</v>
      </c>
      <c r="E80" s="27" t="s">
        <v>72</v>
      </c>
      <c r="F80" s="28" t="s">
        <v>73</v>
      </c>
      <c r="G80" s="13" t="s">
        <v>27</v>
      </c>
      <c r="H80" s="5">
        <v>33565.089999999997</v>
      </c>
      <c r="I80" s="5"/>
      <c r="J80" s="5"/>
      <c r="K80" s="5"/>
      <c r="L80" s="5"/>
      <c r="M80" s="5">
        <f>SUM(H80+I80+J80-K80-L80)</f>
        <v>33565.089999999997</v>
      </c>
    </row>
    <row r="81" spans="2:13" x14ac:dyDescent="0.25">
      <c r="B81" s="21"/>
      <c r="C81" s="27"/>
      <c r="D81" s="34"/>
      <c r="E81" s="27"/>
      <c r="F81" s="28"/>
      <c r="G81" s="13" t="s">
        <v>28</v>
      </c>
      <c r="H81" s="5">
        <v>0</v>
      </c>
      <c r="I81" s="5"/>
      <c r="J81" s="5"/>
      <c r="K81" s="5"/>
      <c r="L81" s="5"/>
      <c r="M81" s="5">
        <f t="shared" ref="M81:M83" si="26">SUM(H81+I81+J81-K81-L81)</f>
        <v>0</v>
      </c>
    </row>
    <row r="82" spans="2:13" x14ac:dyDescent="0.25">
      <c r="B82" s="21"/>
      <c r="C82" s="27"/>
      <c r="D82" s="34"/>
      <c r="E82" s="27"/>
      <c r="F82" s="28"/>
      <c r="G82" s="13" t="s">
        <v>29</v>
      </c>
      <c r="H82" s="5">
        <v>0</v>
      </c>
      <c r="I82" s="5"/>
      <c r="J82" s="5">
        <v>35975.65</v>
      </c>
      <c r="K82" s="8">
        <v>35975.65</v>
      </c>
      <c r="L82" s="5"/>
      <c r="M82" s="5">
        <f t="shared" si="26"/>
        <v>0</v>
      </c>
    </row>
    <row r="83" spans="2:13" x14ac:dyDescent="0.25">
      <c r="B83" s="21"/>
      <c r="C83" s="27"/>
      <c r="D83" s="34"/>
      <c r="E83" s="27"/>
      <c r="F83" s="28"/>
      <c r="G83" s="14" t="s">
        <v>30</v>
      </c>
      <c r="H83" s="5">
        <v>0</v>
      </c>
      <c r="I83" s="7">
        <v>41.89</v>
      </c>
      <c r="J83" s="7"/>
      <c r="K83" s="7">
        <v>41.89</v>
      </c>
      <c r="L83" s="7"/>
      <c r="M83" s="5">
        <f t="shared" si="26"/>
        <v>0</v>
      </c>
    </row>
    <row r="84" spans="2:13" x14ac:dyDescent="0.25">
      <c r="B84" s="21"/>
      <c r="C84" s="27"/>
      <c r="D84" s="34"/>
      <c r="E84" s="27"/>
      <c r="F84" s="28"/>
      <c r="G84" s="15" t="s">
        <v>31</v>
      </c>
      <c r="H84" s="5">
        <f>SUM(H80:H83)</f>
        <v>33565.089999999997</v>
      </c>
      <c r="I84" s="5">
        <f t="shared" ref="I84:M84" si="27">SUM(I80:I83)</f>
        <v>41.89</v>
      </c>
      <c r="J84" s="5">
        <f t="shared" si="27"/>
        <v>35975.65</v>
      </c>
      <c r="K84" s="5">
        <f t="shared" si="27"/>
        <v>36017.54</v>
      </c>
      <c r="L84" s="5">
        <f t="shared" si="27"/>
        <v>0</v>
      </c>
      <c r="M84" s="5">
        <f t="shared" si="27"/>
        <v>33565.089999999997</v>
      </c>
    </row>
    <row r="85" spans="2:13" x14ac:dyDescent="0.25">
      <c r="B85" s="21">
        <v>15</v>
      </c>
      <c r="C85" s="27" t="s">
        <v>74</v>
      </c>
      <c r="D85" s="27" t="s">
        <v>75</v>
      </c>
      <c r="E85" s="27" t="s">
        <v>76</v>
      </c>
      <c r="F85" s="28" t="s">
        <v>77</v>
      </c>
      <c r="G85" s="13" t="s">
        <v>27</v>
      </c>
      <c r="H85" s="5">
        <v>300000</v>
      </c>
      <c r="I85" s="5">
        <v>800000</v>
      </c>
      <c r="J85" s="5"/>
      <c r="K85" s="5">
        <v>1025362.55</v>
      </c>
      <c r="L85" s="5"/>
      <c r="M85" s="5">
        <f>SUM(H85+I85+J85-K85-L85)</f>
        <v>74637.449999999953</v>
      </c>
    </row>
    <row r="86" spans="2:13" x14ac:dyDescent="0.25">
      <c r="B86" s="21"/>
      <c r="C86" s="27"/>
      <c r="D86" s="27"/>
      <c r="E86" s="27"/>
      <c r="F86" s="28"/>
      <c r="G86" s="13" t="s">
        <v>28</v>
      </c>
      <c r="H86" s="5">
        <v>0</v>
      </c>
      <c r="I86" s="5"/>
      <c r="J86" s="5"/>
      <c r="K86" s="5"/>
      <c r="L86" s="5"/>
      <c r="M86" s="5">
        <f t="shared" ref="M86:M90" si="28">SUM(H86+I86+J86-K86-L86)</f>
        <v>0</v>
      </c>
    </row>
    <row r="87" spans="2:13" x14ac:dyDescent="0.25">
      <c r="B87" s="21"/>
      <c r="C87" s="27"/>
      <c r="D87" s="27"/>
      <c r="E87" s="27"/>
      <c r="F87" s="28"/>
      <c r="G87" s="13" t="s">
        <v>29</v>
      </c>
      <c r="H87" s="5">
        <v>0</v>
      </c>
      <c r="I87" s="5"/>
      <c r="J87" s="5">
        <v>174325.56</v>
      </c>
      <c r="K87" s="8">
        <v>174325.56</v>
      </c>
      <c r="L87" s="5"/>
      <c r="M87" s="5">
        <f t="shared" si="28"/>
        <v>0</v>
      </c>
    </row>
    <row r="88" spans="2:13" x14ac:dyDescent="0.25">
      <c r="B88" s="21"/>
      <c r="C88" s="27"/>
      <c r="D88" s="27"/>
      <c r="E88" s="27"/>
      <c r="F88" s="28"/>
      <c r="G88" s="14" t="s">
        <v>30</v>
      </c>
      <c r="H88" s="5">
        <v>0</v>
      </c>
      <c r="I88" s="7">
        <v>41.89</v>
      </c>
      <c r="J88" s="7"/>
      <c r="K88" s="7">
        <v>41.89</v>
      </c>
      <c r="L88" s="7"/>
      <c r="M88" s="5">
        <f t="shared" si="28"/>
        <v>0</v>
      </c>
    </row>
    <row r="89" spans="2:13" x14ac:dyDescent="0.25">
      <c r="B89" s="21"/>
      <c r="C89" s="27"/>
      <c r="D89" s="27"/>
      <c r="E89" s="27"/>
      <c r="F89" s="28"/>
      <c r="G89" s="13" t="s">
        <v>78</v>
      </c>
      <c r="H89" s="5">
        <v>0</v>
      </c>
      <c r="I89" s="7"/>
      <c r="J89" s="7"/>
      <c r="K89" s="7"/>
      <c r="L89" s="7"/>
      <c r="M89" s="5">
        <f t="shared" si="28"/>
        <v>0</v>
      </c>
    </row>
    <row r="90" spans="2:13" x14ac:dyDescent="0.25">
      <c r="B90" s="21"/>
      <c r="C90" s="27"/>
      <c r="D90" s="27"/>
      <c r="E90" s="27"/>
      <c r="F90" s="28"/>
      <c r="G90" s="14" t="s">
        <v>79</v>
      </c>
      <c r="H90" s="5">
        <v>0</v>
      </c>
      <c r="I90" s="7"/>
      <c r="J90" s="7">
        <v>1227800</v>
      </c>
      <c r="K90" s="7">
        <v>1227800</v>
      </c>
      <c r="L90" s="7"/>
      <c r="M90" s="5">
        <f t="shared" si="28"/>
        <v>0</v>
      </c>
    </row>
    <row r="91" spans="2:13" x14ac:dyDescent="0.25">
      <c r="B91" s="21"/>
      <c r="C91" s="27"/>
      <c r="D91" s="27"/>
      <c r="E91" s="27"/>
      <c r="F91" s="28"/>
      <c r="G91" s="15" t="s">
        <v>31</v>
      </c>
      <c r="H91" s="5">
        <f>SUM(H85:H90)</f>
        <v>300000</v>
      </c>
      <c r="I91" s="5">
        <f t="shared" ref="I91:M91" si="29">SUM(I85:I90)</f>
        <v>800041.89</v>
      </c>
      <c r="J91" s="5">
        <f t="shared" si="29"/>
        <v>1402125.56</v>
      </c>
      <c r="K91" s="5">
        <f t="shared" si="29"/>
        <v>2427530</v>
      </c>
      <c r="L91" s="5">
        <f t="shared" si="29"/>
        <v>0</v>
      </c>
      <c r="M91" s="5">
        <f t="shared" si="29"/>
        <v>74637.449999999953</v>
      </c>
    </row>
    <row r="92" spans="2:13" x14ac:dyDescent="0.25">
      <c r="B92" s="21">
        <v>16</v>
      </c>
      <c r="C92" s="27" t="s">
        <v>80</v>
      </c>
      <c r="D92" s="27" t="s">
        <v>75</v>
      </c>
      <c r="E92" s="27" t="s">
        <v>81</v>
      </c>
      <c r="F92" s="28" t="s">
        <v>82</v>
      </c>
      <c r="G92" s="13" t="s">
        <v>27</v>
      </c>
      <c r="H92" s="5">
        <v>135858.37</v>
      </c>
      <c r="I92" s="5">
        <v>407143.2</v>
      </c>
      <c r="J92" s="5"/>
      <c r="K92" s="5">
        <v>356773.94</v>
      </c>
      <c r="L92" s="5"/>
      <c r="M92" s="5">
        <f>SUM(H92+I92+J92-K92-L92)</f>
        <v>186227.63000000006</v>
      </c>
    </row>
    <row r="93" spans="2:13" x14ac:dyDescent="0.25">
      <c r="B93" s="21"/>
      <c r="C93" s="27"/>
      <c r="D93" s="27"/>
      <c r="E93" s="27"/>
      <c r="F93" s="28"/>
      <c r="G93" s="13" t="s">
        <v>28</v>
      </c>
      <c r="H93" s="6">
        <v>35924.400000000001</v>
      </c>
      <c r="I93" s="5">
        <v>71848.800000000003</v>
      </c>
      <c r="J93" s="5"/>
      <c r="K93" s="5">
        <v>75976.06</v>
      </c>
      <c r="L93" s="5"/>
      <c r="M93" s="5">
        <f t="shared" ref="M93:M95" si="30">SUM(H93+I93+J93-K93-L93)</f>
        <v>31797.140000000014</v>
      </c>
    </row>
    <row r="94" spans="2:13" x14ac:dyDescent="0.25">
      <c r="B94" s="21"/>
      <c r="C94" s="27"/>
      <c r="D94" s="27"/>
      <c r="E94" s="27"/>
      <c r="F94" s="28"/>
      <c r="G94" s="13" t="s">
        <v>29</v>
      </c>
      <c r="H94" s="5">
        <v>0</v>
      </c>
      <c r="I94" s="5">
        <v>48182.720000000001</v>
      </c>
      <c r="J94" s="5"/>
      <c r="K94" s="5">
        <v>48182.720000000001</v>
      </c>
      <c r="L94" s="5"/>
      <c r="M94" s="5">
        <f t="shared" si="30"/>
        <v>0</v>
      </c>
    </row>
    <row r="95" spans="2:13" x14ac:dyDescent="0.25">
      <c r="B95" s="21"/>
      <c r="C95" s="27"/>
      <c r="D95" s="27"/>
      <c r="E95" s="27"/>
      <c r="F95" s="28"/>
      <c r="G95" s="14" t="s">
        <v>30</v>
      </c>
      <c r="H95" s="5">
        <v>0</v>
      </c>
      <c r="I95" s="7"/>
      <c r="J95" s="7"/>
      <c r="K95" s="7"/>
      <c r="L95" s="7"/>
      <c r="M95" s="5">
        <f t="shared" si="30"/>
        <v>0</v>
      </c>
    </row>
    <row r="96" spans="2:13" x14ac:dyDescent="0.25">
      <c r="B96" s="21"/>
      <c r="C96" s="27"/>
      <c r="D96" s="27"/>
      <c r="E96" s="27"/>
      <c r="F96" s="28"/>
      <c r="G96" s="15" t="s">
        <v>31</v>
      </c>
      <c r="H96" s="5">
        <f>SUM(H92:H95)</f>
        <v>171782.77</v>
      </c>
      <c r="I96" s="5">
        <f t="shared" ref="I96:M96" si="31">SUM(I92:I95)</f>
        <v>527174.72</v>
      </c>
      <c r="J96" s="5">
        <f t="shared" si="31"/>
        <v>0</v>
      </c>
      <c r="K96" s="5">
        <f t="shared" si="31"/>
        <v>480932.72</v>
      </c>
      <c r="L96" s="5">
        <f t="shared" si="31"/>
        <v>0</v>
      </c>
      <c r="M96" s="5">
        <f t="shared" si="31"/>
        <v>218024.77000000008</v>
      </c>
    </row>
    <row r="97" spans="2:17" x14ac:dyDescent="0.25">
      <c r="B97" s="21">
        <v>17</v>
      </c>
      <c r="C97" s="31" t="s">
        <v>83</v>
      </c>
      <c r="D97" s="27" t="s">
        <v>84</v>
      </c>
      <c r="E97" s="27" t="s">
        <v>85</v>
      </c>
      <c r="F97" s="28" t="s">
        <v>86</v>
      </c>
      <c r="G97" s="13" t="s">
        <v>27</v>
      </c>
      <c r="H97" s="5">
        <v>0</v>
      </c>
      <c r="I97" s="5">
        <v>88144.53</v>
      </c>
      <c r="J97" s="5"/>
      <c r="K97" s="5">
        <v>88144.53</v>
      </c>
      <c r="L97" s="5"/>
      <c r="M97" s="5">
        <f>SUM(H97+I97+J97-K97-L97)</f>
        <v>0</v>
      </c>
    </row>
    <row r="98" spans="2:17" x14ac:dyDescent="0.25">
      <c r="B98" s="21"/>
      <c r="C98" s="32"/>
      <c r="D98" s="27"/>
      <c r="E98" s="27"/>
      <c r="F98" s="28"/>
      <c r="G98" s="13" t="s">
        <v>28</v>
      </c>
      <c r="H98" s="6">
        <v>0</v>
      </c>
      <c r="I98" s="5">
        <v>15554.92</v>
      </c>
      <c r="J98" s="5"/>
      <c r="K98" s="5">
        <v>15554.92</v>
      </c>
      <c r="L98" s="5"/>
      <c r="M98" s="5">
        <f t="shared" ref="M98:M100" si="32">SUM(H98+I98+J98-K98-L98)</f>
        <v>0</v>
      </c>
    </row>
    <row r="99" spans="2:17" x14ac:dyDescent="0.25">
      <c r="B99" s="21"/>
      <c r="C99" s="32"/>
      <c r="D99" s="27"/>
      <c r="E99" s="27"/>
      <c r="F99" s="28"/>
      <c r="G99" s="13" t="s">
        <v>29</v>
      </c>
      <c r="H99" s="5">
        <v>0</v>
      </c>
      <c r="I99" s="5"/>
      <c r="J99" s="5">
        <v>123200.87</v>
      </c>
      <c r="K99" s="5">
        <v>123200.87</v>
      </c>
      <c r="L99" s="5"/>
      <c r="M99" s="5">
        <f t="shared" si="32"/>
        <v>0</v>
      </c>
      <c r="Q99" s="17"/>
    </row>
    <row r="100" spans="2:17" x14ac:dyDescent="0.25">
      <c r="B100" s="21"/>
      <c r="C100" s="32"/>
      <c r="D100" s="27"/>
      <c r="E100" s="27"/>
      <c r="F100" s="28"/>
      <c r="G100" s="14" t="s">
        <v>30</v>
      </c>
      <c r="H100" s="7">
        <v>0</v>
      </c>
      <c r="I100" s="7"/>
      <c r="J100" s="7">
        <v>170469.6</v>
      </c>
      <c r="K100" s="7">
        <v>170469.6</v>
      </c>
      <c r="L100" s="7"/>
      <c r="M100" s="5">
        <f t="shared" si="32"/>
        <v>0</v>
      </c>
    </row>
    <row r="101" spans="2:17" x14ac:dyDescent="0.25">
      <c r="B101" s="21"/>
      <c r="C101" s="33"/>
      <c r="D101" s="27"/>
      <c r="E101" s="27"/>
      <c r="F101" s="28"/>
      <c r="G101" s="15" t="s">
        <v>31</v>
      </c>
      <c r="H101" s="5">
        <f>SUM(H97:H100)</f>
        <v>0</v>
      </c>
      <c r="I101" s="5">
        <f t="shared" ref="I101:M101" si="33">SUM(I97:I100)</f>
        <v>103699.45</v>
      </c>
      <c r="J101" s="5">
        <f t="shared" si="33"/>
        <v>293670.46999999997</v>
      </c>
      <c r="K101" s="5">
        <f t="shared" si="33"/>
        <v>397369.92000000004</v>
      </c>
      <c r="L101" s="5">
        <f t="shared" si="33"/>
        <v>0</v>
      </c>
      <c r="M101" s="5">
        <f t="shared" si="33"/>
        <v>0</v>
      </c>
    </row>
    <row r="102" spans="2:17" x14ac:dyDescent="0.25">
      <c r="B102" s="21">
        <v>18</v>
      </c>
      <c r="C102" s="31" t="s">
        <v>87</v>
      </c>
      <c r="D102" s="27" t="s">
        <v>84</v>
      </c>
      <c r="E102" s="27" t="s">
        <v>88</v>
      </c>
      <c r="F102" s="28" t="s">
        <v>86</v>
      </c>
      <c r="G102" s="13" t="s">
        <v>27</v>
      </c>
      <c r="H102" s="5">
        <v>0</v>
      </c>
      <c r="I102" s="5"/>
      <c r="J102" s="5"/>
      <c r="K102" s="5"/>
      <c r="L102" s="5"/>
      <c r="M102" s="5">
        <f>SUM(H102+I102+J102-K102-L102)</f>
        <v>0</v>
      </c>
    </row>
    <row r="103" spans="2:17" x14ac:dyDescent="0.25">
      <c r="B103" s="21"/>
      <c r="C103" s="32"/>
      <c r="D103" s="27"/>
      <c r="E103" s="27"/>
      <c r="F103" s="28"/>
      <c r="G103" s="13" t="s">
        <v>28</v>
      </c>
      <c r="H103" s="6">
        <v>0</v>
      </c>
      <c r="I103" s="5"/>
      <c r="J103" s="5"/>
      <c r="K103" s="5"/>
      <c r="L103" s="5"/>
      <c r="M103" s="5">
        <f t="shared" ref="M103:M105" si="34">SUM(H103+I103+J103-K103-L103)</f>
        <v>0</v>
      </c>
    </row>
    <row r="104" spans="2:17" x14ac:dyDescent="0.25">
      <c r="B104" s="21"/>
      <c r="C104" s="32"/>
      <c r="D104" s="27"/>
      <c r="E104" s="27"/>
      <c r="F104" s="28"/>
      <c r="G104" s="13" t="s">
        <v>29</v>
      </c>
      <c r="H104" s="5">
        <v>0</v>
      </c>
      <c r="I104" s="5"/>
      <c r="J104" s="5"/>
      <c r="K104" s="5"/>
      <c r="L104" s="5"/>
      <c r="M104" s="5">
        <f t="shared" si="34"/>
        <v>0</v>
      </c>
    </row>
    <row r="105" spans="2:17" x14ac:dyDescent="0.25">
      <c r="B105" s="21"/>
      <c r="C105" s="32"/>
      <c r="D105" s="27"/>
      <c r="E105" s="27"/>
      <c r="F105" s="28"/>
      <c r="G105" s="14" t="s">
        <v>30</v>
      </c>
      <c r="H105" s="7">
        <v>0</v>
      </c>
      <c r="I105" s="7">
        <v>17686.400000000001</v>
      </c>
      <c r="J105" s="7"/>
      <c r="K105" s="9">
        <v>17686.400000000001</v>
      </c>
      <c r="L105" s="7"/>
      <c r="M105" s="5">
        <f t="shared" si="34"/>
        <v>0</v>
      </c>
    </row>
    <row r="106" spans="2:17" x14ac:dyDescent="0.25">
      <c r="B106" s="21"/>
      <c r="C106" s="33"/>
      <c r="D106" s="27"/>
      <c r="E106" s="27"/>
      <c r="F106" s="28"/>
      <c r="G106" s="15" t="s">
        <v>31</v>
      </c>
      <c r="H106" s="5">
        <f>SUM(H102:H105)</f>
        <v>0</v>
      </c>
      <c r="I106" s="5">
        <f t="shared" ref="I106:M106" si="35">SUM(I102:I105)</f>
        <v>17686.400000000001</v>
      </c>
      <c r="J106" s="5">
        <f t="shared" si="35"/>
        <v>0</v>
      </c>
      <c r="K106" s="5">
        <f t="shared" si="35"/>
        <v>17686.400000000001</v>
      </c>
      <c r="L106" s="5">
        <f t="shared" si="35"/>
        <v>0</v>
      </c>
      <c r="M106" s="5">
        <f t="shared" si="35"/>
        <v>0</v>
      </c>
    </row>
    <row r="107" spans="2:17" x14ac:dyDescent="0.25">
      <c r="B107" s="21">
        <v>19</v>
      </c>
      <c r="C107" s="31" t="s">
        <v>89</v>
      </c>
      <c r="D107" s="26" t="s">
        <v>90</v>
      </c>
      <c r="E107" s="27" t="s">
        <v>91</v>
      </c>
      <c r="F107" s="28" t="s">
        <v>86</v>
      </c>
      <c r="G107" s="13" t="s">
        <v>27</v>
      </c>
      <c r="H107" s="5">
        <v>0</v>
      </c>
      <c r="I107" s="5">
        <v>26403.759999999998</v>
      </c>
      <c r="J107" s="5"/>
      <c r="K107" s="5"/>
      <c r="L107" s="5"/>
      <c r="M107" s="5">
        <f>SUM(H107+I107+J107-K107-L107)</f>
        <v>26403.759999999998</v>
      </c>
    </row>
    <row r="108" spans="2:17" x14ac:dyDescent="0.25">
      <c r="B108" s="21"/>
      <c r="C108" s="32"/>
      <c r="D108" s="26"/>
      <c r="E108" s="27"/>
      <c r="F108" s="28"/>
      <c r="G108" s="13" t="s">
        <v>28</v>
      </c>
      <c r="H108" s="6">
        <v>0</v>
      </c>
      <c r="I108" s="5"/>
      <c r="J108" s="5"/>
      <c r="K108" s="5"/>
      <c r="L108" s="5"/>
      <c r="M108" s="5">
        <f t="shared" ref="M108:M110" si="36">SUM(H108+I108+J108-K108-L108)</f>
        <v>0</v>
      </c>
    </row>
    <row r="109" spans="2:17" x14ac:dyDescent="0.25">
      <c r="B109" s="21"/>
      <c r="C109" s="32"/>
      <c r="D109" s="26"/>
      <c r="E109" s="27"/>
      <c r="F109" s="28"/>
      <c r="G109" s="13" t="s">
        <v>29</v>
      </c>
      <c r="H109" s="5">
        <v>0</v>
      </c>
      <c r="I109" s="5"/>
      <c r="J109" s="5"/>
      <c r="K109" s="5"/>
      <c r="L109" s="5"/>
      <c r="M109" s="5">
        <f t="shared" si="36"/>
        <v>0</v>
      </c>
    </row>
    <row r="110" spans="2:17" x14ac:dyDescent="0.25">
      <c r="B110" s="21"/>
      <c r="C110" s="32"/>
      <c r="D110" s="26"/>
      <c r="E110" s="27"/>
      <c r="F110" s="28"/>
      <c r="G110" s="14" t="s">
        <v>30</v>
      </c>
      <c r="H110" s="7">
        <v>0</v>
      </c>
      <c r="I110" s="7"/>
      <c r="J110" s="7"/>
      <c r="K110" s="7"/>
      <c r="L110" s="7"/>
      <c r="M110" s="5">
        <f t="shared" si="36"/>
        <v>0</v>
      </c>
    </row>
    <row r="111" spans="2:17" x14ac:dyDescent="0.25">
      <c r="B111" s="21"/>
      <c r="C111" s="33"/>
      <c r="D111" s="26"/>
      <c r="E111" s="27"/>
      <c r="F111" s="28"/>
      <c r="G111" s="15" t="s">
        <v>31</v>
      </c>
      <c r="H111" s="5">
        <f>SUM(H107:H110)</f>
        <v>0</v>
      </c>
      <c r="I111" s="5">
        <f t="shared" ref="I111:M111" si="37">SUM(I107:I110)</f>
        <v>26403.759999999998</v>
      </c>
      <c r="J111" s="5">
        <f t="shared" si="37"/>
        <v>0</v>
      </c>
      <c r="K111" s="5">
        <f t="shared" si="37"/>
        <v>0</v>
      </c>
      <c r="L111" s="5">
        <f t="shared" si="37"/>
        <v>0</v>
      </c>
      <c r="M111" s="5">
        <f t="shared" si="37"/>
        <v>26403.759999999998</v>
      </c>
    </row>
    <row r="112" spans="2:17" x14ac:dyDescent="0.25">
      <c r="B112" s="21">
        <v>20</v>
      </c>
      <c r="C112" s="31" t="s">
        <v>92</v>
      </c>
      <c r="D112" s="26" t="s">
        <v>93</v>
      </c>
      <c r="E112" s="27" t="s">
        <v>94</v>
      </c>
      <c r="F112" s="28" t="s">
        <v>95</v>
      </c>
      <c r="G112" s="13" t="s">
        <v>27</v>
      </c>
      <c r="H112" s="5">
        <v>0</v>
      </c>
      <c r="I112" s="5"/>
      <c r="J112" s="5"/>
      <c r="K112" s="5"/>
      <c r="L112" s="5"/>
      <c r="M112" s="5">
        <f>SUM(H112+I112+J112-K112-L112)</f>
        <v>0</v>
      </c>
    </row>
    <row r="113" spans="2:13" x14ac:dyDescent="0.25">
      <c r="B113" s="21"/>
      <c r="C113" s="32"/>
      <c r="D113" s="26"/>
      <c r="E113" s="27"/>
      <c r="F113" s="28"/>
      <c r="G113" s="13" t="s">
        <v>28</v>
      </c>
      <c r="H113" s="6">
        <v>0</v>
      </c>
      <c r="I113" s="5"/>
      <c r="J113" s="5"/>
      <c r="K113" s="5"/>
      <c r="L113" s="5"/>
      <c r="M113" s="5">
        <f t="shared" ref="M113:M115" si="38">SUM(H113+I113+J113-K113-L113)</f>
        <v>0</v>
      </c>
    </row>
    <row r="114" spans="2:13" x14ac:dyDescent="0.25">
      <c r="B114" s="21"/>
      <c r="C114" s="32"/>
      <c r="D114" s="26"/>
      <c r="E114" s="27"/>
      <c r="F114" s="28"/>
      <c r="G114" s="13" t="s">
        <v>29</v>
      </c>
      <c r="H114" s="5">
        <v>0</v>
      </c>
      <c r="I114" s="5">
        <v>27738.57</v>
      </c>
      <c r="J114" s="5"/>
      <c r="K114" s="5">
        <v>27738.57</v>
      </c>
      <c r="L114" s="5"/>
      <c r="M114" s="5">
        <f t="shared" si="38"/>
        <v>0</v>
      </c>
    </row>
    <row r="115" spans="2:13" x14ac:dyDescent="0.25">
      <c r="B115" s="21"/>
      <c r="C115" s="32"/>
      <c r="D115" s="26"/>
      <c r="E115" s="27"/>
      <c r="F115" s="28"/>
      <c r="G115" s="14" t="s">
        <v>30</v>
      </c>
      <c r="H115" s="7">
        <v>0</v>
      </c>
      <c r="I115" s="7"/>
      <c r="J115" s="7"/>
      <c r="K115" s="7"/>
      <c r="L115" s="7"/>
      <c r="M115" s="5">
        <f t="shared" si="38"/>
        <v>0</v>
      </c>
    </row>
    <row r="116" spans="2:13" x14ac:dyDescent="0.25">
      <c r="B116" s="21"/>
      <c r="C116" s="33"/>
      <c r="D116" s="26"/>
      <c r="E116" s="27"/>
      <c r="F116" s="28"/>
      <c r="G116" s="15" t="s">
        <v>31</v>
      </c>
      <c r="H116" s="5">
        <f>SUM(H112:H115)</f>
        <v>0</v>
      </c>
      <c r="I116" s="5">
        <f t="shared" ref="I116:M116" si="39">SUM(I112:I115)</f>
        <v>27738.57</v>
      </c>
      <c r="J116" s="5">
        <f t="shared" si="39"/>
        <v>0</v>
      </c>
      <c r="K116" s="5">
        <f t="shared" si="39"/>
        <v>27738.57</v>
      </c>
      <c r="L116" s="5">
        <f t="shared" si="39"/>
        <v>0</v>
      </c>
      <c r="M116" s="5">
        <f t="shared" si="39"/>
        <v>0</v>
      </c>
    </row>
    <row r="117" spans="2:13" x14ac:dyDescent="0.25">
      <c r="B117" s="21">
        <v>21</v>
      </c>
      <c r="C117" s="31" t="s">
        <v>96</v>
      </c>
      <c r="D117" s="26" t="s">
        <v>97</v>
      </c>
      <c r="E117" s="27" t="s">
        <v>98</v>
      </c>
      <c r="F117" s="28" t="s">
        <v>99</v>
      </c>
      <c r="G117" s="13" t="s">
        <v>27</v>
      </c>
      <c r="H117" s="5">
        <v>0</v>
      </c>
      <c r="I117" s="5">
        <v>52374.9</v>
      </c>
      <c r="J117" s="5"/>
      <c r="K117" s="5">
        <v>35636.9</v>
      </c>
      <c r="L117" s="5"/>
      <c r="M117" s="5">
        <f>SUM(H117+I117+J117-K117-L117)</f>
        <v>16738</v>
      </c>
    </row>
    <row r="118" spans="2:13" x14ac:dyDescent="0.25">
      <c r="B118" s="21"/>
      <c r="C118" s="32"/>
      <c r="D118" s="26"/>
      <c r="E118" s="27"/>
      <c r="F118" s="28"/>
      <c r="G118" s="13" t="s">
        <v>28</v>
      </c>
      <c r="H118" s="6">
        <v>0</v>
      </c>
      <c r="I118" s="5">
        <v>11111.17</v>
      </c>
      <c r="J118" s="5"/>
      <c r="K118" s="5"/>
      <c r="L118" s="5"/>
      <c r="M118" s="5">
        <f t="shared" ref="M118:M120" si="40">SUM(H118+I118+J118-K118-L118)</f>
        <v>11111.17</v>
      </c>
    </row>
    <row r="119" spans="2:13" x14ac:dyDescent="0.25">
      <c r="B119" s="21"/>
      <c r="C119" s="32"/>
      <c r="D119" s="26"/>
      <c r="E119" s="27"/>
      <c r="F119" s="28"/>
      <c r="G119" s="13" t="s">
        <v>29</v>
      </c>
      <c r="H119" s="5">
        <v>0</v>
      </c>
      <c r="I119" s="5"/>
      <c r="J119" s="5"/>
      <c r="K119" s="5"/>
      <c r="L119" s="5"/>
      <c r="M119" s="5">
        <f t="shared" si="40"/>
        <v>0</v>
      </c>
    </row>
    <row r="120" spans="2:13" x14ac:dyDescent="0.25">
      <c r="B120" s="21"/>
      <c r="C120" s="32"/>
      <c r="D120" s="26"/>
      <c r="E120" s="27"/>
      <c r="F120" s="28"/>
      <c r="G120" s="14" t="s">
        <v>30</v>
      </c>
      <c r="H120" s="7">
        <v>0</v>
      </c>
      <c r="I120" s="9"/>
      <c r="J120" s="7"/>
      <c r="K120" s="7"/>
      <c r="L120" s="7">
        <v>27849.17</v>
      </c>
      <c r="M120" s="5">
        <f t="shared" si="40"/>
        <v>-27849.17</v>
      </c>
    </row>
    <row r="121" spans="2:13" x14ac:dyDescent="0.25">
      <c r="B121" s="21"/>
      <c r="C121" s="33"/>
      <c r="D121" s="26"/>
      <c r="E121" s="27"/>
      <c r="F121" s="28"/>
      <c r="G121" s="15" t="s">
        <v>31</v>
      </c>
      <c r="H121" s="5">
        <f>SUM(H117:H120)</f>
        <v>0</v>
      </c>
      <c r="I121" s="5">
        <f t="shared" ref="I121:M121" si="41">SUM(I117:I120)</f>
        <v>63486.07</v>
      </c>
      <c r="J121" s="5">
        <f t="shared" si="41"/>
        <v>0</v>
      </c>
      <c r="K121" s="5">
        <f t="shared" si="41"/>
        <v>35636.9</v>
      </c>
      <c r="L121" s="5">
        <f t="shared" si="41"/>
        <v>27849.17</v>
      </c>
      <c r="M121" s="5">
        <f t="shared" si="41"/>
        <v>0</v>
      </c>
    </row>
    <row r="122" spans="2:13" x14ac:dyDescent="0.25">
      <c r="B122" s="21">
        <v>22</v>
      </c>
      <c r="C122" s="31" t="s">
        <v>100</v>
      </c>
      <c r="D122" s="26" t="s">
        <v>101</v>
      </c>
      <c r="E122" s="27" t="s">
        <v>102</v>
      </c>
      <c r="F122" s="28" t="s">
        <v>103</v>
      </c>
      <c r="G122" s="13" t="s">
        <v>27</v>
      </c>
      <c r="H122" s="5">
        <v>0</v>
      </c>
      <c r="I122" s="5">
        <v>2310152.56</v>
      </c>
      <c r="J122" s="5"/>
      <c r="K122" s="5"/>
      <c r="L122" s="5">
        <v>2310152.56</v>
      </c>
      <c r="M122" s="5">
        <f>SUM(H122+I122+J122-K122-L122)</f>
        <v>0</v>
      </c>
    </row>
    <row r="123" spans="2:13" x14ac:dyDescent="0.25">
      <c r="B123" s="21"/>
      <c r="C123" s="32"/>
      <c r="D123" s="26"/>
      <c r="E123" s="27"/>
      <c r="F123" s="28"/>
      <c r="G123" s="13" t="s">
        <v>28</v>
      </c>
      <c r="H123" s="6">
        <v>0</v>
      </c>
      <c r="I123" s="5"/>
      <c r="J123" s="5"/>
      <c r="K123" s="5"/>
      <c r="L123" s="5"/>
      <c r="M123" s="5">
        <f t="shared" ref="M123:M125" si="42">SUM(H123+I123+J123-K123-L123)</f>
        <v>0</v>
      </c>
    </row>
    <row r="124" spans="2:13" x14ac:dyDescent="0.25">
      <c r="B124" s="21"/>
      <c r="C124" s="32"/>
      <c r="D124" s="26"/>
      <c r="E124" s="27"/>
      <c r="F124" s="28"/>
      <c r="G124" s="13" t="s">
        <v>29</v>
      </c>
      <c r="H124" s="5">
        <v>0</v>
      </c>
      <c r="I124" s="5"/>
      <c r="J124" s="5">
        <v>45259.68</v>
      </c>
      <c r="K124" s="5">
        <v>45259.68</v>
      </c>
      <c r="L124" s="5"/>
      <c r="M124" s="5">
        <f t="shared" si="42"/>
        <v>0</v>
      </c>
    </row>
    <row r="125" spans="2:13" x14ac:dyDescent="0.25">
      <c r="B125" s="21"/>
      <c r="C125" s="32"/>
      <c r="D125" s="26"/>
      <c r="E125" s="27"/>
      <c r="F125" s="28"/>
      <c r="G125" s="14" t="s">
        <v>30</v>
      </c>
      <c r="H125" s="7">
        <v>0</v>
      </c>
      <c r="I125" s="7"/>
      <c r="J125" s="7"/>
      <c r="K125" s="7"/>
      <c r="L125" s="7"/>
      <c r="M125" s="5">
        <f t="shared" si="42"/>
        <v>0</v>
      </c>
    </row>
    <row r="126" spans="2:13" x14ac:dyDescent="0.25">
      <c r="B126" s="22"/>
      <c r="C126" s="33"/>
      <c r="D126" s="26"/>
      <c r="E126" s="27"/>
      <c r="F126" s="28"/>
      <c r="G126" s="15" t="s">
        <v>31</v>
      </c>
      <c r="H126" s="5">
        <f>SUM(H122:H125)</f>
        <v>0</v>
      </c>
      <c r="I126" s="5">
        <f t="shared" ref="I126:M126" si="43">SUM(I122:I125)</f>
        <v>2310152.56</v>
      </c>
      <c r="J126" s="5">
        <f t="shared" si="43"/>
        <v>45259.68</v>
      </c>
      <c r="K126" s="5">
        <f t="shared" si="43"/>
        <v>45259.68</v>
      </c>
      <c r="L126" s="5">
        <f t="shared" si="43"/>
        <v>2310152.56</v>
      </c>
      <c r="M126" s="5">
        <f t="shared" si="43"/>
        <v>0</v>
      </c>
    </row>
    <row r="127" spans="2:13" x14ac:dyDescent="0.25">
      <c r="B127" s="21">
        <v>23</v>
      </c>
      <c r="C127" s="23" t="s">
        <v>104</v>
      </c>
      <c r="D127" s="26" t="s">
        <v>105</v>
      </c>
      <c r="E127" s="27" t="s">
        <v>106</v>
      </c>
      <c r="F127" s="28" t="s">
        <v>107</v>
      </c>
      <c r="G127" s="13" t="s">
        <v>27</v>
      </c>
      <c r="H127" s="5">
        <v>0</v>
      </c>
      <c r="I127" s="5">
        <v>52000</v>
      </c>
      <c r="J127" s="5"/>
      <c r="K127" s="5"/>
      <c r="L127" s="5"/>
      <c r="M127" s="5">
        <f>SUM(H127+I127+J127-K127-L127)</f>
        <v>52000</v>
      </c>
    </row>
    <row r="128" spans="2:13" x14ac:dyDescent="0.25">
      <c r="B128" s="21"/>
      <c r="C128" s="24"/>
      <c r="D128" s="26"/>
      <c r="E128" s="27"/>
      <c r="F128" s="28"/>
      <c r="G128" s="13" t="s">
        <v>28</v>
      </c>
      <c r="H128" s="6">
        <v>0</v>
      </c>
      <c r="I128" s="5"/>
      <c r="J128" s="5">
        <v>10920</v>
      </c>
      <c r="K128" s="5"/>
      <c r="L128" s="5"/>
      <c r="M128" s="5">
        <f t="shared" ref="M128:M130" si="44">SUM(H128+I128+J128-K128-L128)</f>
        <v>10920</v>
      </c>
    </row>
    <row r="129" spans="2:16" x14ac:dyDescent="0.25">
      <c r="B129" s="21"/>
      <c r="C129" s="24"/>
      <c r="D129" s="26"/>
      <c r="E129" s="27"/>
      <c r="F129" s="28"/>
      <c r="G129" s="13" t="s">
        <v>29</v>
      </c>
      <c r="H129" s="5">
        <v>0</v>
      </c>
      <c r="I129" s="5"/>
      <c r="J129" s="5"/>
      <c r="K129" s="5"/>
      <c r="L129" s="5"/>
      <c r="M129" s="5">
        <f t="shared" si="44"/>
        <v>0</v>
      </c>
    </row>
    <row r="130" spans="2:16" x14ac:dyDescent="0.25">
      <c r="B130" s="21"/>
      <c r="C130" s="24"/>
      <c r="D130" s="26"/>
      <c r="E130" s="27"/>
      <c r="F130" s="28"/>
      <c r="G130" s="14" t="s">
        <v>30</v>
      </c>
      <c r="H130" s="7">
        <v>0</v>
      </c>
      <c r="I130" s="7"/>
      <c r="J130" s="7"/>
      <c r="K130" s="7"/>
      <c r="L130" s="7">
        <v>62920</v>
      </c>
      <c r="M130" s="5">
        <f t="shared" si="44"/>
        <v>-62920</v>
      </c>
    </row>
    <row r="131" spans="2:16" x14ac:dyDescent="0.25">
      <c r="B131" s="22"/>
      <c r="C131" s="25"/>
      <c r="D131" s="26"/>
      <c r="E131" s="27"/>
      <c r="F131" s="28"/>
      <c r="G131" s="15" t="s">
        <v>31</v>
      </c>
      <c r="H131" s="5">
        <f>SUM(H127:H130)</f>
        <v>0</v>
      </c>
      <c r="I131" s="5">
        <f t="shared" ref="I131:M131" si="45">SUM(I127:I130)</f>
        <v>52000</v>
      </c>
      <c r="J131" s="5">
        <f t="shared" si="45"/>
        <v>10920</v>
      </c>
      <c r="K131" s="5">
        <f t="shared" si="45"/>
        <v>0</v>
      </c>
      <c r="L131" s="5">
        <f t="shared" si="45"/>
        <v>62920</v>
      </c>
      <c r="M131" s="5">
        <f t="shared" si="45"/>
        <v>0</v>
      </c>
    </row>
    <row r="132" spans="2:16" x14ac:dyDescent="0.25">
      <c r="B132" s="18"/>
      <c r="C132" s="19"/>
      <c r="D132" s="19"/>
      <c r="E132" s="20"/>
      <c r="F132" s="15"/>
      <c r="G132" s="15" t="s">
        <v>31</v>
      </c>
      <c r="H132" s="5">
        <f>SUM(H126,H121,H116,H111,H106,H101,H96,H91,H84,H79,H74,H69,H64,H59,H54,H49,H44,H39,H34,H29,H24,H19+H131)</f>
        <v>758648.64</v>
      </c>
      <c r="I132" s="5">
        <f>SUM(I126,I121,I116,I111,I106,I101,I96,I91,I84,I79,I74,I69,I64,I59,I54,I49,I44,I39,I34,I29,I24,I19+I131)</f>
        <v>5028864.4099999992</v>
      </c>
      <c r="J132" s="5">
        <f>SUM(J126,J121,J116,J111,J106,J101,J96,J91,J84,J79,J74,J69,J64,J59,J54,J49,J44,J39,J34,J29,J24,J19+J131)</f>
        <v>1942797.8699999999</v>
      </c>
      <c r="K132" s="5">
        <f t="shared" ref="K132:L132" si="46">SUM(K126,K121,K116,K111,K106,K101,K96,K91,K84,K79,K74,K69,K64,K59,K54,K49,K44,K39,K34,K29,K24,K19+K131)</f>
        <v>4491890.459999999</v>
      </c>
      <c r="L132" s="5">
        <f t="shared" si="46"/>
        <v>2400921.73</v>
      </c>
      <c r="M132" s="5">
        <f>SUM(M126,M121,M116,M111,M106,M101,M96,M91,M84,M79,M74,M69,M64,M59,M54,M49,M44,M39,M34,M29,M24,M19+M131)</f>
        <v>837498.73</v>
      </c>
      <c r="P132" s="16"/>
    </row>
    <row r="134" spans="2:16" x14ac:dyDescent="0.25">
      <c r="B134" s="1" t="s">
        <v>108</v>
      </c>
    </row>
    <row r="135" spans="2:16" x14ac:dyDescent="0.25">
      <c r="B135" s="1" t="s">
        <v>109</v>
      </c>
    </row>
    <row r="136" spans="2:16" x14ac:dyDescent="0.25">
      <c r="B136" s="1" t="s">
        <v>110</v>
      </c>
    </row>
    <row r="138" spans="2:16" x14ac:dyDescent="0.25">
      <c r="B138" s="29" t="s">
        <v>111</v>
      </c>
      <c r="C138" s="29"/>
      <c r="D138" s="29"/>
      <c r="E138" s="29"/>
      <c r="H138" s="29"/>
      <c r="I138" s="29"/>
      <c r="L138" s="29" t="s">
        <v>112</v>
      </c>
      <c r="M138" s="29"/>
    </row>
    <row r="139" spans="2:16" x14ac:dyDescent="0.25">
      <c r="B139" s="30" t="s">
        <v>113</v>
      </c>
      <c r="C139" s="30"/>
      <c r="D139" s="30"/>
      <c r="E139" s="30"/>
      <c r="H139" s="30" t="s">
        <v>114</v>
      </c>
      <c r="I139" s="30"/>
      <c r="L139" s="30" t="s">
        <v>115</v>
      </c>
      <c r="M139" s="30"/>
    </row>
    <row r="141" spans="2:16" x14ac:dyDescent="0.25">
      <c r="B141" s="29" t="s">
        <v>116</v>
      </c>
      <c r="C141" s="29"/>
      <c r="D141" s="29"/>
      <c r="E141" s="29"/>
      <c r="H141" s="29"/>
      <c r="I141" s="29"/>
      <c r="L141" s="29" t="s">
        <v>117</v>
      </c>
      <c r="M141" s="29"/>
    </row>
    <row r="142" spans="2:16" x14ac:dyDescent="0.25">
      <c r="B142" s="30" t="s">
        <v>118</v>
      </c>
      <c r="C142" s="30"/>
      <c r="D142" s="30"/>
      <c r="E142" s="30"/>
      <c r="H142" s="30" t="s">
        <v>114</v>
      </c>
      <c r="I142" s="30"/>
      <c r="L142" s="30" t="s">
        <v>115</v>
      </c>
      <c r="M142" s="30"/>
    </row>
  </sheetData>
  <mergeCells count="142">
    <mergeCell ref="C5:J5"/>
    <mergeCell ref="C6:J6"/>
    <mergeCell ref="G9:H9"/>
    <mergeCell ref="F10:J10"/>
    <mergeCell ref="B13:B14"/>
    <mergeCell ref="C13:C14"/>
    <mergeCell ref="D13:D14"/>
    <mergeCell ref="E13:E14"/>
    <mergeCell ref="F13:F14"/>
    <mergeCell ref="G13:G14"/>
    <mergeCell ref="H13:H14"/>
    <mergeCell ref="I13:J13"/>
    <mergeCell ref="K13:K14"/>
    <mergeCell ref="L13:L14"/>
    <mergeCell ref="M13:M14"/>
    <mergeCell ref="B15:B19"/>
    <mergeCell ref="C15:C19"/>
    <mergeCell ref="D15:D19"/>
    <mergeCell ref="E15:E19"/>
    <mergeCell ref="F15:F19"/>
    <mergeCell ref="B20:B24"/>
    <mergeCell ref="C20:C24"/>
    <mergeCell ref="D20:D24"/>
    <mergeCell ref="E20:E24"/>
    <mergeCell ref="F20:F24"/>
    <mergeCell ref="B25:B29"/>
    <mergeCell ref="C25:C29"/>
    <mergeCell ref="D25:D29"/>
    <mergeCell ref="E25:E29"/>
    <mergeCell ref="F25:F29"/>
    <mergeCell ref="B30:B34"/>
    <mergeCell ref="C30:C34"/>
    <mergeCell ref="D30:D34"/>
    <mergeCell ref="E30:E34"/>
    <mergeCell ref="F30:F34"/>
    <mergeCell ref="B35:B39"/>
    <mergeCell ref="C35:C39"/>
    <mergeCell ref="D35:D39"/>
    <mergeCell ref="E35:E39"/>
    <mergeCell ref="F35:F39"/>
    <mergeCell ref="B40:B44"/>
    <mergeCell ref="C40:C44"/>
    <mergeCell ref="D40:D44"/>
    <mergeCell ref="E40:E44"/>
    <mergeCell ref="F40:F44"/>
    <mergeCell ref="B45:B49"/>
    <mergeCell ref="C45:C49"/>
    <mergeCell ref="D45:D49"/>
    <mergeCell ref="E45:E49"/>
    <mergeCell ref="F45:F49"/>
    <mergeCell ref="B50:B54"/>
    <mergeCell ref="C50:C54"/>
    <mergeCell ref="D50:D54"/>
    <mergeCell ref="E50:E54"/>
    <mergeCell ref="F50:F54"/>
    <mergeCell ref="B55:B59"/>
    <mergeCell ref="C55:C59"/>
    <mergeCell ref="D55:D59"/>
    <mergeCell ref="E55:E59"/>
    <mergeCell ref="F55:F59"/>
    <mergeCell ref="B60:B64"/>
    <mergeCell ref="C60:C64"/>
    <mergeCell ref="D60:D64"/>
    <mergeCell ref="E60:E64"/>
    <mergeCell ref="F60:F64"/>
    <mergeCell ref="B65:B69"/>
    <mergeCell ref="C65:C69"/>
    <mergeCell ref="D65:D69"/>
    <mergeCell ref="E65:E69"/>
    <mergeCell ref="F65:F69"/>
    <mergeCell ref="B70:B74"/>
    <mergeCell ref="C70:C74"/>
    <mergeCell ref="D70:D74"/>
    <mergeCell ref="E70:E74"/>
    <mergeCell ref="F70:F74"/>
    <mergeCell ref="B75:B79"/>
    <mergeCell ref="C75:C79"/>
    <mergeCell ref="D75:D79"/>
    <mergeCell ref="E75:E79"/>
    <mergeCell ref="F75:F79"/>
    <mergeCell ref="B80:B84"/>
    <mergeCell ref="C80:C84"/>
    <mergeCell ref="D80:D84"/>
    <mergeCell ref="E80:E84"/>
    <mergeCell ref="F80:F84"/>
    <mergeCell ref="B85:B91"/>
    <mergeCell ref="C85:C91"/>
    <mergeCell ref="D85:D91"/>
    <mergeCell ref="E85:E91"/>
    <mergeCell ref="F85:F91"/>
    <mergeCell ref="B92:B96"/>
    <mergeCell ref="C92:C96"/>
    <mergeCell ref="D92:D96"/>
    <mergeCell ref="E92:E96"/>
    <mergeCell ref="F92:F96"/>
    <mergeCell ref="B97:B101"/>
    <mergeCell ref="C97:C101"/>
    <mergeCell ref="D97:D101"/>
    <mergeCell ref="E97:E101"/>
    <mergeCell ref="F97:F101"/>
    <mergeCell ref="B102:B106"/>
    <mergeCell ref="C102:C106"/>
    <mergeCell ref="D102:D106"/>
    <mergeCell ref="E102:E106"/>
    <mergeCell ref="F102:F106"/>
    <mergeCell ref="B107:B111"/>
    <mergeCell ref="C107:C111"/>
    <mergeCell ref="D107:D111"/>
    <mergeCell ref="E107:E111"/>
    <mergeCell ref="F107:F111"/>
    <mergeCell ref="B112:B116"/>
    <mergeCell ref="C112:C116"/>
    <mergeCell ref="D112:D116"/>
    <mergeCell ref="E112:E116"/>
    <mergeCell ref="F112:F116"/>
    <mergeCell ref="B117:B121"/>
    <mergeCell ref="C117:C121"/>
    <mergeCell ref="D117:D121"/>
    <mergeCell ref="E117:E121"/>
    <mergeCell ref="F117:F121"/>
    <mergeCell ref="B122:B126"/>
    <mergeCell ref="C122:C126"/>
    <mergeCell ref="D122:D126"/>
    <mergeCell ref="E122:E126"/>
    <mergeCell ref="F122:F126"/>
    <mergeCell ref="B127:B131"/>
    <mergeCell ref="C127:C131"/>
    <mergeCell ref="D127:D131"/>
    <mergeCell ref="E127:E131"/>
    <mergeCell ref="F127:F131"/>
    <mergeCell ref="B141:E141"/>
    <mergeCell ref="H141:I141"/>
    <mergeCell ref="L141:M141"/>
    <mergeCell ref="B142:E142"/>
    <mergeCell ref="H142:I142"/>
    <mergeCell ref="L142:M142"/>
    <mergeCell ref="B138:E138"/>
    <mergeCell ref="H138:I138"/>
    <mergeCell ref="L138:M138"/>
    <mergeCell ref="B139:E139"/>
    <mergeCell ref="H139:I139"/>
    <mergeCell ref="L139:M139"/>
  </mergeCells>
  <pageMargins left="0.70866141732283472" right="0.70866141732283472" top="0.74803149606299213" bottom="0.74803149606299213" header="0.31496062992125984" footer="0.31496062992125984"/>
  <pageSetup paperSize="9" scale="57" fitToWidth="0" fitToHeight="3" orientation="landscape" r:id="rId1"/>
  <rowBreaks count="2" manualBreakCount="2">
    <brk id="49" min="1" max="12" man="1"/>
    <brk id="9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2 priedas  2026 m. 9 mėn.</vt:lpstr>
      <vt:lpstr>'2 priedas  2026 m. 9 mėn.'!Print_Area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 Momkuvienė</dc:creator>
  <cp:lastModifiedBy>Roma Momkuvienė</cp:lastModifiedBy>
  <cp:lastPrinted>2026-10-27T14:27:57Z</cp:lastPrinted>
  <dcterms:created xsi:type="dcterms:W3CDTF">2026-10-15T13:08:19Z</dcterms:created>
  <dcterms:modified xsi:type="dcterms:W3CDTF">2026-10-27T14:28:46Z</dcterms:modified>
</cp:coreProperties>
</file>