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kubiliene\Documents\atskaitomybė\2026\"/>
    </mc:Choice>
  </mc:AlternateContent>
  <xr:revisionPtr revIDLastSave="0" documentId="13_ncr:1_{E6470D6A-8D1F-461C-A3FA-86DB974537C4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1 priedas" sheetId="1" r:id="rId1"/>
  </sheets>
  <definedNames>
    <definedName name="_xlnm.Print_Titles" localSheetId="0">'1 priedas'!$19:$19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71" i="1"/>
  <c r="G74" i="1"/>
  <c r="F74" i="1"/>
  <c r="F72" i="1" s="1"/>
  <c r="G69" i="1"/>
  <c r="F69" i="1"/>
  <c r="F64" i="1" s="1"/>
  <c r="G79" i="1"/>
  <c r="G72" i="1" s="1"/>
  <c r="F79" i="1"/>
  <c r="G64" i="1"/>
  <c r="G61" i="1"/>
  <c r="F61" i="1"/>
  <c r="G44" i="1"/>
  <c r="G41" i="1" s="1"/>
  <c r="F44" i="1"/>
  <c r="F41" i="1" s="1"/>
  <c r="G27" i="1"/>
  <c r="F27" i="1"/>
  <c r="G53" i="1"/>
  <c r="F53" i="1"/>
  <c r="G22" i="1"/>
  <c r="G21" i="1" s="1"/>
  <c r="F22" i="1"/>
  <c r="F21" i="1" s="1"/>
  <c r="G59" i="1" l="1"/>
  <c r="G82" i="1" s="1"/>
  <c r="G52" i="1"/>
  <c r="F52" i="1"/>
  <c r="F59" i="1"/>
  <c r="F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7" authorId="0" shapeId="0" xr:uid="{00000000-0006-0000-0000-000001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37" authorId="0" shapeId="0" xr:uid="{00000000-0006-0000-0000-000002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F38" authorId="0" shapeId="0" xr:uid="{00000000-0006-0000-0000-000003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F63" authorId="0" shapeId="0" xr:uid="{00000000-0006-0000-0000-000004000000}">
      <text>
        <r>
          <rPr>
            <sz val="9"/>
            <color indexed="8"/>
            <rFont val="Tahoma"/>
            <family val="2"/>
            <charset val="186"/>
          </rPr>
          <t>#02_1_G68#</t>
        </r>
      </text>
    </comment>
    <comment ref="F68" authorId="0" shapeId="0" xr:uid="{00000000-0006-0000-0000-000005000000}">
      <text>
        <r>
          <rPr>
            <sz val="9"/>
            <color indexed="8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<sst xmlns="http://schemas.openxmlformats.org/spreadsheetml/2006/main" count="165" uniqueCount="162">
  <si>
    <t>2-ojo viešojo sektoriaus apskaitos ir finansinės atskaitomybės standarto „Finansinės būklės ataskaita“</t>
  </si>
  <si>
    <t>(Finansinės būklės ataskaitos forma)</t>
  </si>
  <si>
    <t>(viešojo sektoriaus subjekto, parengusio finansinės būklės ataskaitą, juridinio asmens kodas, adresas)</t>
  </si>
  <si>
    <t>FINANSINĖS BŪKLĖS ATASKAITA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</si>
  <si>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</si>
  <si>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</si>
  <si>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</si>
  <si>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</si>
  <si>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</si>
  <si>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</si>
  <si>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</si>
  <si>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1.</t>
  </si>
  <si>
    <t>ILGALAIKIS TURTAS</t>
  </si>
  <si>
    <t>1.1.</t>
  </si>
  <si>
    <t>Nematerialusis turtas</t>
  </si>
  <si>
    <t>1.1.1.</t>
  </si>
  <si>
    <t>Plėtros darbai</t>
  </si>
  <si>
    <t>1.1.2.</t>
  </si>
  <si>
    <t>Programinė įranga ir jos licencijos</t>
  </si>
  <si>
    <t>1.1.3.</t>
  </si>
  <si>
    <t>Nebaigti projektai ir išanksto sumokėtos sumos</t>
  </si>
  <si>
    <t>1.1.4.</t>
  </si>
  <si>
    <t>Kitas nematerialusis turtas</t>
  </si>
  <si>
    <t>1.2.</t>
  </si>
  <si>
    <t>Ilgalaikis materialusis turtas</t>
  </si>
  <si>
    <t>1.2.1.</t>
  </si>
  <si>
    <t>Žemė</t>
  </si>
  <si>
    <t>1.2.2.</t>
  </si>
  <si>
    <t>Pastatai</t>
  </si>
  <si>
    <t>1.2.3.</t>
  </si>
  <si>
    <t>Infrastruktūros statiniai</t>
  </si>
  <si>
    <t>1.2.4.</t>
  </si>
  <si>
    <t>Kiti statiniai</t>
  </si>
  <si>
    <t>1.2.5.</t>
  </si>
  <si>
    <t>Mašinos ir įrenginiai</t>
  </si>
  <si>
    <t>1.2.6.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</si>
  <si>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</si>
  <si>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</si>
  <si>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</si>
  <si>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</si>
  <si>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</si>
  <si>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</si>
  <si>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</si>
  <si>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</si>
  <si>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</si>
  <si>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</si>
  <si>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</si>
  <si>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</si>
  <si>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</si>
  <si>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2.</t>
  </si>
  <si>
    <t>BIOLOGINIS TURTAS</t>
  </si>
  <si>
    <t>3.</t>
  </si>
  <si>
    <t>TRUMPALAIKIS TURTAS</t>
  </si>
  <si>
    <t>3.1.</t>
  </si>
  <si>
    <t>Atsargos</t>
  </si>
  <si>
    <t>3.2.</t>
  </si>
  <si>
    <t>Iš anksto sumokėtos sumos</t>
  </si>
  <si>
    <t>3.3.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</si>
  <si>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</si>
  <si>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</si>
  <si>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</si>
  <si>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</si>
  <si>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</si>
  <si>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</si>
  <si>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</si>
  <si>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</si>
  <si>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</si>
  <si>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</si>
  <si>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</si>
  <si>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</si>
  <si>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</si>
  <si>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</si>
  <si>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</si>
  <si>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</si>
  <si>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</si>
  <si>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5.</t>
  </si>
  <si>
    <t>FINANSAVIMO SUMOS</t>
  </si>
  <si>
    <t>5.1.</t>
  </si>
  <si>
    <t xml:space="preserve">Iš valstybės biudžeto 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</si>
  <si>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</si>
  <si>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</si>
  <si>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</si>
  <si>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</si>
  <si>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</si>
  <si>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sektoriaus subjektų pajamų</t>
  </si>
  <si>
    <t>5.5.</t>
  </si>
  <si>
    <t>Iš fizinių ir privačių juridinių asmenų</t>
  </si>
  <si>
    <t>6.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</si>
  <si>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</si>
  <si>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</si>
  <si>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</si>
  <si>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</si>
  <si>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</si>
  <si>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</si>
  <si>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</si>
  <si>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</si>
  <si>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</si>
  <si>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</si>
  <si>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</si>
  <si>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</si>
  <si>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</si>
  <si>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</si>
  <si>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</si>
  <si>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</si>
  <si>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</si>
  <si>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</si>
  <si>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</si>
  <si>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6.3.6.</t>
  </si>
  <si>
    <t>Kiti trumpalaikiai įsipareigojimai</t>
  </si>
  <si>
    <t>6.3.6.1.</t>
  </si>
  <si>
    <t>Mokėtinos sumos tarptautinėms institucijoms, į biudžetus ir fondus</t>
  </si>
  <si>
    <t>6.3.6.2.</t>
  </si>
  <si>
    <t>Kiti įsipareigojimai</t>
  </si>
  <si>
    <t>7.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</si>
  <si>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</si>
  <si>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</si>
  <si>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</si>
  <si>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</si>
  <si>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</si>
  <si>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</si>
  <si>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</si>
  <si>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</si>
  <si>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</si>
  <si>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Medynų rezervas</t>
  </si>
  <si>
    <t>Kiti rezervai</t>
  </si>
  <si>
    <t>7.3.</t>
  </si>
  <si>
    <t>Sukauptas perviršis ar deficitas</t>
  </si>
  <si>
    <t>7.3.1.</t>
  </si>
  <si>
    <t>Viešojo sektoriaus subjektų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</si>
  <si>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</si>
  <si>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</si>
  <si>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</si>
  <si>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</si>
  <si>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r>
      <t>Pastaba.</t>
    </r>
    <r>
      <rPr>
        <sz val="10"/>
        <rFont val="Times New Roman"/>
        <family val="1"/>
        <charset val="186"/>
      </rPr>
      <t xml:space="preserve"> Forma pildoma rengiant viešojo sektoriaus subjektų, išskyrus išteklių fondus, mokesčių fondus ir fondų fondus, finansinės būklės ataskaitą. </t>
    </r>
  </si>
  <si>
    <t>(pareigų pavadinimas)</t>
  </si>
  <si>
    <t>(parašas)</t>
  </si>
  <si>
    <t>(vardas ir pavardė)</t>
  </si>
  <si>
    <t xml:space="preserve">(pareigų pavadinimas)                   </t>
  </si>
  <si>
    <t>7.2.3.</t>
  </si>
  <si>
    <t>7.2.4.</t>
  </si>
  <si>
    <r>
      <t>(viešojo sektoriaus subjektų grupės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pavadinimas)</t>
    </r>
  </si>
  <si>
    <t>1 priedas</t>
  </si>
  <si>
    <t>Kretingos rajono savivaldybės administracija</t>
  </si>
  <si>
    <t xml:space="preserve">Įm.k.188715222   Savanorių g.29A, LT-97111 Kretinga </t>
  </si>
  <si>
    <t>PAGAL  2026.03.31 D. DUOMENIS</t>
  </si>
  <si>
    <t>2026-05-06 Nr.____</t>
  </si>
  <si>
    <t>Vilma Preibienė</t>
  </si>
  <si>
    <t>Vitalija Kubilienė</t>
  </si>
  <si>
    <t>Vedėja-vyr.buhalterė</t>
  </si>
  <si>
    <t>P03</t>
  </si>
  <si>
    <t>P04</t>
  </si>
  <si>
    <t>P05</t>
  </si>
  <si>
    <t>P07</t>
  </si>
  <si>
    <t>P08</t>
  </si>
  <si>
    <t>P09</t>
  </si>
  <si>
    <t>P10</t>
  </si>
  <si>
    <t>P11</t>
  </si>
  <si>
    <t>P12</t>
  </si>
  <si>
    <t>P13</t>
  </si>
  <si>
    <t>P17</t>
  </si>
  <si>
    <t>P18</t>
  </si>
  <si>
    <t>Administracijos 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</si>
</sst>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  <charset val="186"/>
    </font>
    <font>
      <b/>
      <sz val="9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16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5" xfId="0" applyFont="1" applyBorder="1"/>
    <xf numFmtId="16" fontId="2" fillId="2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2" fontId="2" fillId="6" borderId="3" xfId="0" applyNumberFormat="1" applyFont="1" applyFill="1" applyBorder="1" applyAlignment="1">
      <alignment horizontal="right" vertical="center"/>
    </xf>
    <xf numFmtId="0" fontId="2" fillId="6" borderId="0" xfId="0" applyFon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GridLines="0" tabSelected="1" topLeftCell="A79" zoomScaleSheetLayoutView="100" workbookViewId="0">
      <selection activeCell="D87" sqref="A87:D88"/>
    </sheetView>
  </sheetViews>
  <sheetFormatPr defaultColWidth="9" defaultRowHeight="12.75" x14ac:dyDescent="0.2"/>
  <cols>
    <col min="1" max="1" width="9.85546875" style="1" customWidth="1"/>
    <col min="2" max="2" width="3" style="2" customWidth="1"/>
    <col min="3" max="3" width="2.5703125" style="2" customWidth="1"/>
    <col min="4" max="4" width="55" style="2" customWidth="1"/>
    <col min="5" max="5" width="7.85546875" style="2" customWidth="1"/>
    <col min="6" max="6" width="16" style="1" customWidth="1"/>
    <col min="7" max="7" width="16.140625" style="1" customWidth="1"/>
    <col min="8" max="8" width="5" style="1" customWidth="1"/>
    <col min="9" max="16384" width="9" style="81"/>
  </cols>
  <sheetData>
    <row r="1" spans="1:7" ht="30" customHeight="1" x14ac:dyDescent="0.2">
      <c r="A1" s="119"/>
      <c r="B1" s="119"/>
      <c r="C1" s="119"/>
      <c r="D1" s="119"/>
      <c r="E1" s="119"/>
      <c r="F1" s="119"/>
      <c r="G1" s="119"/>
    </row>
    <row r="2" spans="1:7" ht="12.75" customHeight="1" x14ac:dyDescent="0.2">
      <c r="D2" s="100" t="s">
        <v>0</v>
      </c>
      <c r="E2" s="100"/>
      <c r="F2" s="100"/>
      <c r="G2" s="100"/>
    </row>
    <row r="3" spans="1:7" x14ac:dyDescent="0.2">
      <c r="D3" s="102" t="s">
        <v>141</v>
      </c>
      <c r="E3" s="102"/>
      <c r="F3" s="102"/>
      <c r="G3" s="102"/>
    </row>
    <row r="5" spans="1:7" ht="12.75" customHeight="1" x14ac:dyDescent="0.2">
      <c r="A5" s="120" t="s">
        <v>1</v>
      </c>
      <c r="B5" s="120"/>
      <c r="C5" s="120"/>
      <c r="D5" s="120"/>
      <c r="E5" s="120"/>
      <c r="F5" s="120"/>
      <c r="G5" s="120"/>
    </row>
    <row r="6" spans="1:7" ht="12.75" customHeight="1" x14ac:dyDescent="0.2">
      <c r="A6" s="120"/>
      <c r="B6" s="120"/>
      <c r="C6" s="120"/>
      <c r="D6" s="120"/>
      <c r="E6" s="120"/>
      <c r="F6" s="120"/>
      <c r="G6" s="120"/>
    </row>
    <row r="7" spans="1:7" ht="12.75" customHeight="1" x14ac:dyDescent="0.2">
      <c r="A7" s="105" t="s">
        <v>142</v>
      </c>
      <c r="B7" s="105"/>
      <c r="C7" s="105"/>
      <c r="D7" s="105"/>
      <c r="E7" s="105"/>
      <c r="F7" s="105"/>
      <c r="G7" s="105"/>
    </row>
    <row r="8" spans="1:7" ht="12.75" customHeight="1" x14ac:dyDescent="0.2">
      <c r="A8" s="121" t="s">
        <v>140</v>
      </c>
      <c r="B8" s="121"/>
      <c r="C8" s="121"/>
      <c r="D8" s="121"/>
      <c r="E8" s="121"/>
      <c r="F8" s="121"/>
      <c r="G8" s="121"/>
    </row>
    <row r="9" spans="1:7" ht="12.75" customHeight="1" x14ac:dyDescent="0.2">
      <c r="A9" s="105" t="s">
        <v>143</v>
      </c>
      <c r="B9" s="105"/>
      <c r="C9" s="105"/>
      <c r="D9" s="105"/>
      <c r="E9" s="105"/>
      <c r="F9" s="105"/>
      <c r="G9" s="105"/>
    </row>
    <row r="10" spans="1:7" ht="13.15" customHeight="1" x14ac:dyDescent="0.2">
      <c r="A10" s="104" t="s">
        <v>2</v>
      </c>
      <c r="B10" s="104"/>
      <c r="C10" s="104"/>
      <c r="D10" s="104"/>
      <c r="E10" s="104"/>
      <c r="F10" s="104"/>
      <c r="G10" s="104"/>
    </row>
    <row r="11" spans="1:7" x14ac:dyDescent="0.2">
      <c r="A11" s="89"/>
      <c r="B11" s="89"/>
      <c r="C11" s="89"/>
      <c r="D11" s="89"/>
      <c r="E11" s="89"/>
      <c r="F11" s="89"/>
      <c r="G11" s="89"/>
    </row>
    <row r="12" spans="1:7" ht="3.75" customHeight="1" x14ac:dyDescent="0.2">
      <c r="A12" s="122"/>
      <c r="B12" s="122"/>
      <c r="C12" s="122"/>
      <c r="D12" s="122"/>
      <c r="E12" s="122"/>
    </row>
    <row r="13" spans="1:7" ht="12.75" customHeight="1" x14ac:dyDescent="0.2">
      <c r="A13" s="123" t="s">
        <v>3</v>
      </c>
      <c r="B13" s="123"/>
      <c r="C13" s="123"/>
      <c r="D13" s="123"/>
      <c r="E13" s="123"/>
      <c r="F13" s="123"/>
      <c r="G13" s="123"/>
    </row>
    <row r="14" spans="1:7" ht="12.75" customHeight="1" x14ac:dyDescent="0.2">
      <c r="A14" s="123" t="s">
        <v>144</v>
      </c>
      <c r="B14" s="123"/>
      <c r="C14" s="123"/>
      <c r="D14" s="123"/>
      <c r="E14" s="123"/>
      <c r="F14" s="123"/>
      <c r="G14" s="123"/>
    </row>
    <row r="15" spans="1:7" ht="16.149999999999999" customHeight="1" x14ac:dyDescent="0.2">
      <c r="A15" s="3"/>
      <c r="B15" s="4"/>
      <c r="C15" s="4"/>
      <c r="D15" s="4"/>
      <c r="E15" s="4"/>
      <c r="F15" s="5"/>
      <c r="G15" s="5"/>
    </row>
    <row r="16" spans="1:7" ht="12.75" customHeight="1" x14ac:dyDescent="0.2">
      <c r="A16" s="127" t="s">
        <v>145</v>
      </c>
      <c r="B16" s="127"/>
      <c r="C16" s="127"/>
      <c r="D16" s="127"/>
      <c r="E16" s="127"/>
      <c r="F16" s="127"/>
      <c r="G16" s="127"/>
    </row>
    <row r="17" spans="1:8" ht="13.9" customHeight="1" x14ac:dyDescent="0.2">
      <c r="A17" s="112" t="s">
        <v>4</v>
      </c>
      <c r="B17" s="112"/>
      <c r="C17" s="112"/>
      <c r="D17" s="112"/>
      <c r="E17" s="112"/>
      <c r="F17" s="112"/>
      <c r="G17" s="112"/>
    </row>
    <row r="18" spans="1:8" ht="12.75" customHeight="1" x14ac:dyDescent="0.2">
      <c r="A18" s="3"/>
      <c r="B18" s="6"/>
      <c r="C18" s="6"/>
      <c r="D18" s="113" t="s">
        <v>5</v>
      </c>
      <c r="E18" s="113"/>
      <c r="F18" s="113"/>
      <c r="G18" s="113"/>
    </row>
    <row r="19" spans="1:8" ht="67.5" customHeight="1" x14ac:dyDescent="0.2">
      <c r="A19" s="7" t="s">
        <v>6</v>
      </c>
      <c r="B19" s="114" t="s">
        <v>7</v>
      </c>
      <c r="C19" s="115"/>
      <c r="D19" s="116"/>
      <c r="E19" s="9" t="s">
        <v>8</v>
      </c>
      <c r="F19" s="8" t="s">
        <v>9</v>
      </c>
      <c r="G19" s="8" t="s">
        <v>10</v>
      </c>
    </row>
    <row r="20" spans="1:8" s="62" customFormat="1" ht="12.75" customHeight="1" x14ac:dyDescent="0.2">
      <c r="A20" s="41">
        <v>1</v>
      </c>
      <c r="B20" s="109">
        <v>2</v>
      </c>
      <c r="C20" s="110"/>
      <c r="D20" s="111"/>
      <c r="E20" s="50">
        <v>3</v>
      </c>
      <c r="F20" s="90">
        <v>4</v>
      </c>
      <c r="G20" s="90">
        <v>5</v>
      </c>
      <c r="H20" s="2"/>
    </row>
    <row r="21" spans="1:8" s="62" customFormat="1" ht="12.75" customHeight="1" x14ac:dyDescent="0.2">
      <c r="A21" s="10" t="s">
        <v>11</v>
      </c>
      <c r="B21" s="11" t="s">
        <v>12</v>
      </c>
      <c r="C21" s="12"/>
      <c r="D21" s="13"/>
      <c r="E21" s="14"/>
      <c r="F21" s="15">
        <f>SUM(F22,F27,F37,F38,F39)</f>
        <v>148469394.10999998</v>
      </c>
      <c r="G21" s="15">
        <f>SUM(G22,G27,G37,G38,G39)</f>
        <v>148638754.63</v>
      </c>
      <c r="H21" s="2"/>
    </row>
    <row r="22" spans="1:8" s="62" customFormat="1" ht="12.75" customHeight="1" x14ac:dyDescent="0.2">
      <c r="A22" s="16" t="s">
        <v>13</v>
      </c>
      <c r="B22" s="17" t="s">
        <v>14</v>
      </c>
      <c r="C22" s="18"/>
      <c r="D22" s="19"/>
      <c r="E22" s="20" t="s">
        <v>149</v>
      </c>
      <c r="F22" s="21">
        <f>SUM(F23:F26)</f>
        <v>472074.29</v>
      </c>
      <c r="G22" s="21">
        <f>SUM(G23:G26)</f>
        <v>467023.36000000022</v>
      </c>
      <c r="H22" s="2"/>
    </row>
    <row r="23" spans="1:8" s="62" customFormat="1" ht="12.75" customHeight="1" x14ac:dyDescent="0.2">
      <c r="A23" s="20" t="s">
        <v>15</v>
      </c>
      <c r="B23" s="22"/>
      <c r="C23" s="23" t="s">
        <v>16</v>
      </c>
      <c r="D23" s="24"/>
      <c r="E23" s="25"/>
      <c r="F23" s="93"/>
      <c r="G23" s="93"/>
      <c r="H23" s="94"/>
    </row>
    <row r="24" spans="1:8" s="62" customFormat="1" ht="12.75" customHeight="1" x14ac:dyDescent="0.2">
      <c r="A24" s="20" t="s">
        <v>17</v>
      </c>
      <c r="B24" s="22"/>
      <c r="C24" s="23" t="s">
        <v>18</v>
      </c>
      <c r="D24" s="26"/>
      <c r="E24" s="27"/>
      <c r="F24" s="93">
        <v>140115.33000000002</v>
      </c>
      <c r="G24" s="93">
        <v>152743.65000000002</v>
      </c>
      <c r="H24" s="94"/>
    </row>
    <row r="25" spans="1:8" s="62" customFormat="1" ht="12.75" customHeight="1" x14ac:dyDescent="0.2">
      <c r="A25" s="20" t="s">
        <v>19</v>
      </c>
      <c r="B25" s="22"/>
      <c r="C25" s="23" t="s">
        <v>20</v>
      </c>
      <c r="D25" s="26"/>
      <c r="E25" s="16"/>
      <c r="F25" s="93"/>
      <c r="G25" s="93"/>
      <c r="H25" s="94"/>
    </row>
    <row r="26" spans="1:8" s="62" customFormat="1" ht="12.75" customHeight="1" x14ac:dyDescent="0.2">
      <c r="A26" s="20" t="s">
        <v>21</v>
      </c>
      <c r="B26" s="22"/>
      <c r="C26" s="23" t="s">
        <v>22</v>
      </c>
      <c r="D26" s="26"/>
      <c r="E26" s="27"/>
      <c r="F26" s="93">
        <v>331958.95999999996</v>
      </c>
      <c r="G26" s="93">
        <v>314279.7100000002</v>
      </c>
      <c r="H26" s="94"/>
    </row>
    <row r="27" spans="1:8" s="62" customFormat="1" ht="12.75" customHeight="1" x14ac:dyDescent="0.2">
      <c r="A27" s="28" t="s">
        <v>23</v>
      </c>
      <c r="B27" s="29" t="s">
        <v>24</v>
      </c>
      <c r="C27" s="30"/>
      <c r="D27" s="31"/>
      <c r="E27" s="16" t="s">
        <v>150</v>
      </c>
      <c r="F27" s="93">
        <f>SUM(F28:F36)</f>
        <v>110006444.16999999</v>
      </c>
      <c r="G27" s="93">
        <f>SUM(G28:G36)</f>
        <v>110175876.97</v>
      </c>
      <c r="H27" s="94"/>
    </row>
    <row r="28" spans="1:8" s="62" customFormat="1" ht="12.75" customHeight="1" x14ac:dyDescent="0.2">
      <c r="A28" s="20" t="s">
        <v>25</v>
      </c>
      <c r="B28" s="22"/>
      <c r="C28" s="23" t="s">
        <v>26</v>
      </c>
      <c r="D28" s="26"/>
      <c r="E28" s="27"/>
      <c r="F28" s="93">
        <v>50349104.939999998</v>
      </c>
      <c r="G28" s="93">
        <v>50497991.030000001</v>
      </c>
      <c r="H28" s="94"/>
    </row>
    <row r="29" spans="1:8" s="62" customFormat="1" ht="12.75" customHeight="1" x14ac:dyDescent="0.2">
      <c r="A29" s="20" t="s">
        <v>27</v>
      </c>
      <c r="B29" s="22"/>
      <c r="C29" s="23" t="s">
        <v>28</v>
      </c>
      <c r="D29" s="26"/>
      <c r="E29" s="27"/>
      <c r="F29" s="93">
        <v>5366532.2799999993</v>
      </c>
      <c r="G29" s="93">
        <v>5408362.3099999987</v>
      </c>
      <c r="H29" s="94"/>
    </row>
    <row r="30" spans="1:8" s="62" customFormat="1" ht="12.75" customHeight="1" x14ac:dyDescent="0.2">
      <c r="A30" s="20" t="s">
        <v>29</v>
      </c>
      <c r="B30" s="22"/>
      <c r="C30" s="23" t="s">
        <v>30</v>
      </c>
      <c r="D30" s="26"/>
      <c r="E30" s="27"/>
      <c r="F30" s="93">
        <v>41024134.61999999</v>
      </c>
      <c r="G30" s="93">
        <v>41908118.679999992</v>
      </c>
      <c r="H30" s="94"/>
    </row>
    <row r="31" spans="1:8" s="62" customFormat="1" ht="12.75" customHeight="1" x14ac:dyDescent="0.2">
      <c r="A31" s="20" t="s">
        <v>31</v>
      </c>
      <c r="B31" s="22"/>
      <c r="C31" s="23" t="s">
        <v>32</v>
      </c>
      <c r="D31" s="26"/>
      <c r="E31" s="27"/>
      <c r="F31" s="93">
        <v>3092582.59</v>
      </c>
      <c r="G31" s="93">
        <v>3136407.7299999995</v>
      </c>
      <c r="H31" s="94"/>
    </row>
    <row r="32" spans="1:8" s="62" customFormat="1" ht="12.75" customHeight="1" x14ac:dyDescent="0.2">
      <c r="A32" s="20" t="s">
        <v>33</v>
      </c>
      <c r="B32" s="22"/>
      <c r="C32" s="23" t="s">
        <v>34</v>
      </c>
      <c r="D32" s="26"/>
      <c r="E32" s="27"/>
      <c r="F32" s="93">
        <v>285093.31000000006</v>
      </c>
      <c r="G32" s="93">
        <v>295265.65000000002</v>
      </c>
      <c r="H32" s="94"/>
    </row>
    <row r="33" spans="1:8" s="62" customFormat="1" ht="12.75" customHeight="1" x14ac:dyDescent="0.2">
      <c r="A33" s="20" t="s">
        <v>35</v>
      </c>
      <c r="B33" s="22"/>
      <c r="C33" s="23" t="s">
        <v>36</v>
      </c>
      <c r="D33" s="26"/>
      <c r="E33" s="27"/>
      <c r="F33" s="93">
        <v>435944.66000000003</v>
      </c>
      <c r="G33" s="93">
        <v>454242.31000000006</v>
      </c>
      <c r="H33" s="94"/>
    </row>
    <row r="34" spans="1:8" s="62" customFormat="1" ht="12.75" customHeight="1" x14ac:dyDescent="0.2">
      <c r="A34" s="20" t="s">
        <v>37</v>
      </c>
      <c r="B34" s="22"/>
      <c r="C34" s="23" t="s">
        <v>38</v>
      </c>
      <c r="D34" s="26"/>
      <c r="E34" s="27"/>
      <c r="F34" s="93">
        <v>969062.29000000027</v>
      </c>
      <c r="G34" s="93">
        <v>1017335.3000000002</v>
      </c>
      <c r="H34" s="94"/>
    </row>
    <row r="35" spans="1:8" s="62" customFormat="1" ht="12.75" customHeight="1" x14ac:dyDescent="0.2">
      <c r="A35" s="20" t="s">
        <v>39</v>
      </c>
      <c r="B35" s="32"/>
      <c r="C35" s="33" t="s">
        <v>40</v>
      </c>
      <c r="D35" s="34"/>
      <c r="E35" s="27"/>
      <c r="F35" s="93">
        <v>662274.16</v>
      </c>
      <c r="G35" s="93">
        <v>662274.16</v>
      </c>
      <c r="H35" s="94"/>
    </row>
    <row r="36" spans="1:8" s="62" customFormat="1" ht="12.75" customHeight="1" x14ac:dyDescent="0.2">
      <c r="A36" s="20" t="s">
        <v>41</v>
      </c>
      <c r="B36" s="22"/>
      <c r="C36" s="23" t="s">
        <v>42</v>
      </c>
      <c r="D36" s="26"/>
      <c r="E36" s="16"/>
      <c r="F36" s="93">
        <v>7821715.3199999994</v>
      </c>
      <c r="G36" s="93">
        <v>6795879.7999999998</v>
      </c>
      <c r="H36" s="94"/>
    </row>
    <row r="37" spans="1:8" s="62" customFormat="1" ht="12.75" customHeight="1" x14ac:dyDescent="0.2">
      <c r="A37" s="16" t="s">
        <v>43</v>
      </c>
      <c r="B37" s="35" t="s">
        <v>44</v>
      </c>
      <c r="C37" s="35"/>
      <c r="D37" s="36"/>
      <c r="E37" s="16" t="s">
        <v>151</v>
      </c>
      <c r="F37" s="93">
        <v>37990875.649999999</v>
      </c>
      <c r="G37" s="93">
        <v>37995854.299999997</v>
      </c>
      <c r="H37" s="94"/>
    </row>
    <row r="38" spans="1:8" s="62" customFormat="1" ht="12.75" customHeight="1" x14ac:dyDescent="0.2">
      <c r="A38" s="16" t="s">
        <v>45</v>
      </c>
      <c r="B38" s="35" t="s">
        <v>46</v>
      </c>
      <c r="C38" s="35"/>
      <c r="D38" s="36"/>
      <c r="E38" s="27"/>
      <c r="F38" s="93"/>
      <c r="G38" s="93"/>
      <c r="H38" s="94"/>
    </row>
    <row r="39" spans="1:8" s="62" customFormat="1" ht="12.75" customHeight="1" x14ac:dyDescent="0.2">
      <c r="A39" s="16" t="s">
        <v>47</v>
      </c>
      <c r="B39" s="35" t="s">
        <v>48</v>
      </c>
      <c r="C39" s="22"/>
      <c r="D39" s="37"/>
      <c r="E39" s="27"/>
      <c r="F39" s="93"/>
      <c r="G39" s="93"/>
      <c r="H39" s="94"/>
    </row>
    <row r="40" spans="1:8" s="62" customFormat="1" ht="12.75" customHeight="1" x14ac:dyDescent="0.2">
      <c r="A40" s="10" t="s">
        <v>49</v>
      </c>
      <c r="B40" s="11" t="s">
        <v>50</v>
      </c>
      <c r="C40" s="12"/>
      <c r="D40" s="13"/>
      <c r="E40" s="38" t="s">
        <v>152</v>
      </c>
      <c r="F40" s="39">
        <v>2534191.0300000003</v>
      </c>
      <c r="G40" s="39">
        <v>2534191.0300000003</v>
      </c>
      <c r="H40" s="2"/>
    </row>
    <row r="41" spans="1:8" s="62" customFormat="1" ht="12.75" customHeight="1" x14ac:dyDescent="0.2">
      <c r="A41" s="10" t="s">
        <v>51</v>
      </c>
      <c r="B41" s="11" t="s">
        <v>52</v>
      </c>
      <c r="C41" s="12"/>
      <c r="D41" s="13"/>
      <c r="E41" s="40"/>
      <c r="F41" s="15">
        <f>SUM(F42,F43,F44,F50,F51)</f>
        <v>7189977.8300000103</v>
      </c>
      <c r="G41" s="15">
        <f>SUM(G42,G43,G44,G50,G51)</f>
        <v>6107287.3099999996</v>
      </c>
      <c r="H41" s="2"/>
    </row>
    <row r="42" spans="1:8" s="62" customFormat="1" ht="12.75" customHeight="1" x14ac:dyDescent="0.2">
      <c r="A42" s="41" t="s">
        <v>53</v>
      </c>
      <c r="B42" s="42" t="s">
        <v>54</v>
      </c>
      <c r="C42" s="32"/>
      <c r="D42" s="43"/>
      <c r="E42" s="16" t="s">
        <v>153</v>
      </c>
      <c r="F42" s="93">
        <v>501727.46</v>
      </c>
      <c r="G42" s="93">
        <v>510587.43</v>
      </c>
      <c r="H42" s="94"/>
    </row>
    <row r="43" spans="1:8" s="62" customFormat="1" ht="12.75" customHeight="1" x14ac:dyDescent="0.2">
      <c r="A43" s="41" t="s">
        <v>55</v>
      </c>
      <c r="B43" s="44" t="s">
        <v>56</v>
      </c>
      <c r="C43" s="45"/>
      <c r="D43" s="46"/>
      <c r="E43" s="16" t="s">
        <v>154</v>
      </c>
      <c r="F43" s="93">
        <v>441160.78</v>
      </c>
      <c r="G43" s="93">
        <v>25317.84</v>
      </c>
      <c r="H43" s="94"/>
    </row>
    <row r="44" spans="1:8" s="62" customFormat="1" ht="12.75" customHeight="1" x14ac:dyDescent="0.2">
      <c r="A44" s="41" t="s">
        <v>57</v>
      </c>
      <c r="B44" s="47" t="s">
        <v>58</v>
      </c>
      <c r="C44" s="48"/>
      <c r="D44" s="49"/>
      <c r="E44" s="16" t="s">
        <v>155</v>
      </c>
      <c r="F44" s="93">
        <f>SUM(F45:F49)</f>
        <v>4900653.3500000099</v>
      </c>
      <c r="G44" s="93">
        <f>SUM(G45:G49)</f>
        <v>4369736.91</v>
      </c>
      <c r="H44" s="94"/>
    </row>
    <row r="45" spans="1:8" s="62" customFormat="1" ht="12.75" customHeight="1" x14ac:dyDescent="0.2">
      <c r="A45" s="50" t="s">
        <v>59</v>
      </c>
      <c r="B45" s="48"/>
      <c r="C45" s="51" t="s">
        <v>60</v>
      </c>
      <c r="D45" s="52"/>
      <c r="E45" s="16"/>
      <c r="F45" s="93">
        <v>58270.369999999995</v>
      </c>
      <c r="G45" s="93">
        <v>75431.94</v>
      </c>
      <c r="H45" s="94"/>
    </row>
    <row r="46" spans="1:8" s="62" customFormat="1" ht="12.75" customHeight="1" x14ac:dyDescent="0.2">
      <c r="A46" s="50" t="s">
        <v>61</v>
      </c>
      <c r="B46" s="32"/>
      <c r="C46" s="33" t="s">
        <v>62</v>
      </c>
      <c r="D46" s="34"/>
      <c r="E46" s="16"/>
      <c r="F46" s="93">
        <v>4002766.8600000106</v>
      </c>
      <c r="G46" s="93">
        <v>3190101.32</v>
      </c>
      <c r="H46" s="94"/>
    </row>
    <row r="47" spans="1:8" s="62" customFormat="1" ht="12.75" customHeight="1" x14ac:dyDescent="0.2">
      <c r="A47" s="53" t="s">
        <v>63</v>
      </c>
      <c r="B47" s="32"/>
      <c r="C47" s="33" t="s">
        <v>64</v>
      </c>
      <c r="D47" s="54"/>
      <c r="E47" s="55"/>
      <c r="F47" s="93">
        <v>773027.21</v>
      </c>
      <c r="G47" s="93">
        <v>743093.37000000011</v>
      </c>
      <c r="H47" s="94"/>
    </row>
    <row r="48" spans="1:8" s="62" customFormat="1" ht="12.75" customHeight="1" x14ac:dyDescent="0.2">
      <c r="A48" s="50" t="s">
        <v>65</v>
      </c>
      <c r="B48" s="32"/>
      <c r="C48" s="117" t="s">
        <v>66</v>
      </c>
      <c r="D48" s="118"/>
      <c r="E48" s="16"/>
      <c r="F48" s="93">
        <v>45819.27</v>
      </c>
      <c r="G48" s="93">
        <v>53874.189999999995</v>
      </c>
      <c r="H48" s="94"/>
    </row>
    <row r="49" spans="1:8" s="62" customFormat="1" ht="12.75" customHeight="1" x14ac:dyDescent="0.2">
      <c r="A49" s="50" t="s">
        <v>67</v>
      </c>
      <c r="B49" s="32"/>
      <c r="C49" s="33" t="s">
        <v>68</v>
      </c>
      <c r="D49" s="34"/>
      <c r="E49" s="16"/>
      <c r="F49" s="93">
        <f>14291.98+6177.77+300-0.11</f>
        <v>20769.64</v>
      </c>
      <c r="G49" s="93">
        <v>307236.09000000003</v>
      </c>
      <c r="H49" s="94"/>
    </row>
    <row r="50" spans="1:8" s="62" customFormat="1" ht="12.75" customHeight="1" x14ac:dyDescent="0.2">
      <c r="A50" s="41" t="s">
        <v>69</v>
      </c>
      <c r="B50" s="42" t="s">
        <v>70</v>
      </c>
      <c r="C50" s="42"/>
      <c r="D50" s="43"/>
      <c r="E50" s="16"/>
      <c r="F50" s="93"/>
      <c r="G50" s="93"/>
      <c r="H50" s="94"/>
    </row>
    <row r="51" spans="1:8" s="62" customFormat="1" ht="12.75" customHeight="1" x14ac:dyDescent="0.2">
      <c r="A51" s="41" t="s">
        <v>71</v>
      </c>
      <c r="B51" s="42" t="s">
        <v>72</v>
      </c>
      <c r="C51" s="42"/>
      <c r="D51" s="43"/>
      <c r="E51" s="16" t="s">
        <v>156</v>
      </c>
      <c r="F51" s="93">
        <v>1346436.24</v>
      </c>
      <c r="G51" s="93">
        <v>1201645.1299999999</v>
      </c>
      <c r="H51" s="94"/>
    </row>
    <row r="52" spans="1:8" s="62" customFormat="1" ht="12.75" customHeight="1" x14ac:dyDescent="0.2">
      <c r="A52" s="82" t="s">
        <v>73</v>
      </c>
      <c r="B52" s="83" t="s">
        <v>74</v>
      </c>
      <c r="C52" s="84"/>
      <c r="D52" s="85"/>
      <c r="E52" s="86"/>
      <c r="F52" s="87">
        <f>SUM(F21,F40,F41)</f>
        <v>158193562.97</v>
      </c>
      <c r="G52" s="87">
        <f>SUM(G21,G40,G41)</f>
        <v>157280232.97</v>
      </c>
      <c r="H52" s="2"/>
    </row>
    <row r="53" spans="1:8" s="62" customFormat="1" ht="12.75" customHeight="1" x14ac:dyDescent="0.2">
      <c r="A53" s="10" t="s">
        <v>75</v>
      </c>
      <c r="B53" s="11" t="s">
        <v>76</v>
      </c>
      <c r="C53" s="11"/>
      <c r="D53" s="57"/>
      <c r="E53" s="40" t="s">
        <v>157</v>
      </c>
      <c r="F53" s="15">
        <f>SUM(F54:F58)</f>
        <v>134688849.31999999</v>
      </c>
      <c r="G53" s="15">
        <f>SUM(G54:G58)</f>
        <v>134792967.21000001</v>
      </c>
      <c r="H53" s="2"/>
    </row>
    <row r="54" spans="1:8" s="62" customFormat="1" ht="12.75" customHeight="1" x14ac:dyDescent="0.2">
      <c r="A54" s="16" t="s">
        <v>77</v>
      </c>
      <c r="B54" s="35" t="s">
        <v>78</v>
      </c>
      <c r="C54" s="35"/>
      <c r="D54" s="36"/>
      <c r="E54" s="16"/>
      <c r="F54" s="21">
        <v>65876626.070000008</v>
      </c>
      <c r="G54" s="21">
        <v>66182607.000000022</v>
      </c>
      <c r="H54" s="2"/>
    </row>
    <row r="55" spans="1:8" s="62" customFormat="1" ht="12.75" customHeight="1" x14ac:dyDescent="0.2">
      <c r="A55" s="28" t="s">
        <v>79</v>
      </c>
      <c r="B55" s="29" t="s">
        <v>80</v>
      </c>
      <c r="C55" s="30"/>
      <c r="D55" s="31"/>
      <c r="E55" s="28"/>
      <c r="F55" s="21">
        <v>42458080.810000002</v>
      </c>
      <c r="G55" s="21">
        <v>42266124.630000003</v>
      </c>
      <c r="H55" s="2"/>
    </row>
    <row r="56" spans="1:8" s="62" customFormat="1" ht="12.75" customHeight="1" x14ac:dyDescent="0.2">
      <c r="A56" s="16" t="s">
        <v>81</v>
      </c>
      <c r="B56" s="106" t="s">
        <v>82</v>
      </c>
      <c r="C56" s="107"/>
      <c r="D56" s="108"/>
      <c r="E56" s="16"/>
      <c r="F56" s="21">
        <v>24577062.659999996</v>
      </c>
      <c r="G56" s="21">
        <v>24697853.489999995</v>
      </c>
      <c r="H56" s="2"/>
    </row>
    <row r="57" spans="1:8" s="62" customFormat="1" ht="12.75" customHeight="1" x14ac:dyDescent="0.2">
      <c r="A57" s="16" t="s">
        <v>83</v>
      </c>
      <c r="B57" s="106" t="s">
        <v>84</v>
      </c>
      <c r="C57" s="107"/>
      <c r="D57" s="108"/>
      <c r="E57" s="16"/>
      <c r="F57" s="21"/>
      <c r="G57" s="21"/>
      <c r="H57" s="2"/>
    </row>
    <row r="58" spans="1:8" s="62" customFormat="1" ht="12.75" customHeight="1" x14ac:dyDescent="0.2">
      <c r="A58" s="16" t="s">
        <v>85</v>
      </c>
      <c r="B58" s="35" t="s">
        <v>86</v>
      </c>
      <c r="C58" s="22"/>
      <c r="D58" s="37"/>
      <c r="E58" s="16"/>
      <c r="F58" s="21">
        <v>1777079.7799999998</v>
      </c>
      <c r="G58" s="21">
        <v>1646382.09</v>
      </c>
      <c r="H58" s="2"/>
    </row>
    <row r="59" spans="1:8" s="62" customFormat="1" ht="12.75" customHeight="1" x14ac:dyDescent="0.2">
      <c r="A59" s="10" t="s">
        <v>87</v>
      </c>
      <c r="B59" s="11" t="s">
        <v>88</v>
      </c>
      <c r="C59" s="12"/>
      <c r="D59" s="13"/>
      <c r="E59" s="40"/>
      <c r="F59" s="15">
        <f>SUM(F60,F61,F64)</f>
        <v>5418251.540000001</v>
      </c>
      <c r="G59" s="15">
        <f>SUM(G60,G61,G64)</f>
        <v>4363292.3299999991</v>
      </c>
      <c r="H59" s="2"/>
    </row>
    <row r="60" spans="1:8" s="62" customFormat="1" ht="12.75" customHeight="1" x14ac:dyDescent="0.2">
      <c r="A60" s="20" t="s">
        <v>89</v>
      </c>
      <c r="B60" s="22" t="s">
        <v>90</v>
      </c>
      <c r="C60" s="23"/>
      <c r="D60" s="24"/>
      <c r="E60" s="16" t="s">
        <v>158</v>
      </c>
      <c r="F60" s="93">
        <v>133022.97</v>
      </c>
      <c r="G60" s="93">
        <v>149743.86000000002</v>
      </c>
      <c r="H60" s="94"/>
    </row>
    <row r="61" spans="1:8" s="62" customFormat="1" ht="12.75" customHeight="1" x14ac:dyDescent="0.2">
      <c r="A61" s="16" t="s">
        <v>91</v>
      </c>
      <c r="B61" s="17" t="s">
        <v>92</v>
      </c>
      <c r="C61" s="58"/>
      <c r="D61" s="59"/>
      <c r="E61" s="16" t="s">
        <v>158</v>
      </c>
      <c r="F61" s="93">
        <f>SUM(F62:F63)</f>
        <v>627319.55999999994</v>
      </c>
      <c r="G61" s="93">
        <f>SUM(G62:G63)</f>
        <v>573256.28</v>
      </c>
      <c r="H61" s="94"/>
    </row>
    <row r="62" spans="1:8" s="62" customFormat="1" x14ac:dyDescent="0.2">
      <c r="A62" s="20" t="s">
        <v>93</v>
      </c>
      <c r="B62" s="60"/>
      <c r="C62" s="23" t="s">
        <v>94</v>
      </c>
      <c r="D62" s="61"/>
      <c r="E62" s="16"/>
      <c r="F62" s="93">
        <v>240497.99</v>
      </c>
      <c r="G62" s="93">
        <v>186003.15</v>
      </c>
      <c r="H62" s="94"/>
    </row>
    <row r="63" spans="1:8" s="62" customFormat="1" ht="12.75" customHeight="1" x14ac:dyDescent="0.2">
      <c r="A63" s="20" t="s">
        <v>95</v>
      </c>
      <c r="B63" s="22"/>
      <c r="C63" s="23" t="s">
        <v>96</v>
      </c>
      <c r="D63" s="26"/>
      <c r="E63" s="27"/>
      <c r="F63" s="93">
        <v>386821.56999999995</v>
      </c>
      <c r="G63" s="93">
        <v>387253.13</v>
      </c>
      <c r="H63" s="94"/>
    </row>
    <row r="64" spans="1:8" s="62" customFormat="1" ht="12.75" customHeight="1" x14ac:dyDescent="0.2">
      <c r="A64" s="41" t="s">
        <v>97</v>
      </c>
      <c r="B64" s="63" t="s">
        <v>98</v>
      </c>
      <c r="C64" s="64"/>
      <c r="D64" s="65"/>
      <c r="E64" s="41" t="s">
        <v>159</v>
      </c>
      <c r="F64" s="93">
        <f>SUM(F65:F68,F69:F69)</f>
        <v>4657909.0100000007</v>
      </c>
      <c r="G64" s="93">
        <f>SUM(G65:G68,G69:G69)</f>
        <v>3640292.1899999995</v>
      </c>
    </row>
    <row r="65" spans="1:8" s="62" customFormat="1" ht="12.75" customHeight="1" x14ac:dyDescent="0.2">
      <c r="A65" s="20" t="s">
        <v>99</v>
      </c>
      <c r="B65" s="22"/>
      <c r="C65" s="23" t="s">
        <v>100</v>
      </c>
      <c r="D65" s="24"/>
      <c r="E65" s="16"/>
      <c r="F65" s="93">
        <v>7183.28</v>
      </c>
      <c r="G65" s="93">
        <v>11004.18</v>
      </c>
      <c r="H65" s="94"/>
    </row>
    <row r="66" spans="1:8" s="62" customFormat="1" ht="12.75" customHeight="1" x14ac:dyDescent="0.2">
      <c r="A66" s="20" t="s">
        <v>101</v>
      </c>
      <c r="B66" s="60"/>
      <c r="C66" s="23" t="s">
        <v>102</v>
      </c>
      <c r="D66" s="61"/>
      <c r="E66" s="16"/>
      <c r="F66" s="93">
        <v>1864054.38</v>
      </c>
      <c r="G66" s="93">
        <v>1687518.86</v>
      </c>
      <c r="H66" s="94"/>
    </row>
    <row r="67" spans="1:8" s="62" customFormat="1" x14ac:dyDescent="0.2">
      <c r="A67" s="20" t="s">
        <v>103</v>
      </c>
      <c r="B67" s="60"/>
      <c r="C67" s="23" t="s">
        <v>104</v>
      </c>
      <c r="D67" s="61"/>
      <c r="E67" s="16"/>
      <c r="F67" s="93">
        <v>851706.49</v>
      </c>
      <c r="G67" s="93">
        <v>390802.47</v>
      </c>
      <c r="H67" s="94"/>
    </row>
    <row r="68" spans="1:8" s="62" customFormat="1" x14ac:dyDescent="0.2">
      <c r="A68" s="66" t="s">
        <v>105</v>
      </c>
      <c r="B68" s="48"/>
      <c r="C68" s="23" t="s">
        <v>106</v>
      </c>
      <c r="D68" s="26"/>
      <c r="E68" s="16"/>
      <c r="F68" s="93">
        <v>526993.21</v>
      </c>
      <c r="G68" s="93">
        <v>541.16</v>
      </c>
      <c r="H68" s="94"/>
    </row>
    <row r="69" spans="1:8" s="62" customFormat="1" ht="12.75" customHeight="1" x14ac:dyDescent="0.2">
      <c r="A69" s="20" t="s">
        <v>107</v>
      </c>
      <c r="B69" s="22"/>
      <c r="C69" s="23" t="s">
        <v>108</v>
      </c>
      <c r="D69" s="26"/>
      <c r="E69" s="27"/>
      <c r="F69" s="93">
        <f>SUM(F70,F71)</f>
        <v>1407971.6500000011</v>
      </c>
      <c r="G69" s="93">
        <f>SUM(G70,G71)</f>
        <v>1550425.5199999998</v>
      </c>
      <c r="H69" s="94"/>
    </row>
    <row r="70" spans="1:8" s="62" customFormat="1" ht="12.75" customHeight="1" x14ac:dyDescent="0.2">
      <c r="A70" s="20" t="s">
        <v>109</v>
      </c>
      <c r="B70" s="67"/>
      <c r="C70" s="68"/>
      <c r="D70" s="69" t="s">
        <v>110</v>
      </c>
      <c r="E70" s="27"/>
      <c r="F70" s="93">
        <v>36139.840000001015</v>
      </c>
      <c r="G70" s="93">
        <v>2387.7099999999627</v>
      </c>
      <c r="H70" s="94"/>
    </row>
    <row r="71" spans="1:8" s="62" customFormat="1" ht="12.75" customHeight="1" x14ac:dyDescent="0.2">
      <c r="A71" s="20" t="s">
        <v>111</v>
      </c>
      <c r="B71" s="67"/>
      <c r="C71" s="68"/>
      <c r="D71" s="70" t="s">
        <v>112</v>
      </c>
      <c r="E71" s="71"/>
      <c r="F71" s="93">
        <f>1283099.8+88732.01</f>
        <v>1371831.81</v>
      </c>
      <c r="G71" s="93">
        <v>1548037.8099999998</v>
      </c>
      <c r="H71" s="94"/>
    </row>
    <row r="72" spans="1:8" s="62" customFormat="1" ht="12.75" customHeight="1" x14ac:dyDescent="0.2">
      <c r="A72" s="10" t="s">
        <v>113</v>
      </c>
      <c r="B72" s="72" t="s">
        <v>114</v>
      </c>
      <c r="C72" s="73"/>
      <c r="D72" s="74"/>
      <c r="E72" s="75" t="s">
        <v>160</v>
      </c>
      <c r="F72" s="15">
        <f>SUM(F73,F74,F79)</f>
        <v>18086462.109999999</v>
      </c>
      <c r="G72" s="15">
        <f>SUM(G73,G74,G79)</f>
        <v>18123973.43</v>
      </c>
      <c r="H72" s="2"/>
    </row>
    <row r="73" spans="1:8" s="62" customFormat="1" ht="12.75" customHeight="1" x14ac:dyDescent="0.2">
      <c r="A73" s="16" t="s">
        <v>115</v>
      </c>
      <c r="B73" s="17" t="s">
        <v>116</v>
      </c>
      <c r="C73" s="58"/>
      <c r="D73" s="59"/>
      <c r="F73" s="93"/>
      <c r="G73" s="93"/>
      <c r="H73" s="94"/>
    </row>
    <row r="74" spans="1:8" s="62" customFormat="1" ht="12.75" customHeight="1" x14ac:dyDescent="0.2">
      <c r="A74" s="16" t="s">
        <v>117</v>
      </c>
      <c r="B74" s="17" t="s">
        <v>118</v>
      </c>
      <c r="C74" s="58"/>
      <c r="D74" s="59"/>
      <c r="E74" s="16"/>
      <c r="F74" s="93">
        <f>SUM(F75,F76,F77,F78)</f>
        <v>11875101.98</v>
      </c>
      <c r="G74" s="93">
        <f>SUM(G75,G76,G77,G78)</f>
        <v>11968718.25</v>
      </c>
      <c r="H74" s="94"/>
    </row>
    <row r="75" spans="1:8" s="62" customFormat="1" ht="12.75" customHeight="1" x14ac:dyDescent="0.2">
      <c r="A75" s="20" t="s">
        <v>119</v>
      </c>
      <c r="B75" s="22"/>
      <c r="C75" s="23" t="s">
        <v>120</v>
      </c>
      <c r="D75" s="26"/>
      <c r="E75" s="16"/>
      <c r="F75" s="93">
        <v>11873726.99</v>
      </c>
      <c r="G75" s="93">
        <v>11967343.26</v>
      </c>
      <c r="H75" s="94"/>
    </row>
    <row r="76" spans="1:8" s="62" customFormat="1" ht="12.75" customHeight="1" x14ac:dyDescent="0.2">
      <c r="A76" s="20" t="s">
        <v>121</v>
      </c>
      <c r="B76" s="22"/>
      <c r="C76" s="23" t="s">
        <v>122</v>
      </c>
      <c r="D76" s="26"/>
      <c r="E76" s="16"/>
      <c r="F76" s="93"/>
      <c r="G76" s="93"/>
      <c r="H76" s="94"/>
    </row>
    <row r="77" spans="1:8" s="62" customFormat="1" ht="12.75" customHeight="1" x14ac:dyDescent="0.2">
      <c r="A77" s="16" t="s">
        <v>138</v>
      </c>
      <c r="B77" s="76"/>
      <c r="C77" s="76" t="s">
        <v>123</v>
      </c>
      <c r="D77" s="26"/>
      <c r="E77" s="16"/>
      <c r="F77" s="93">
        <v>1374.99</v>
      </c>
      <c r="G77" s="93">
        <v>1374.99</v>
      </c>
      <c r="H77" s="94"/>
    </row>
    <row r="78" spans="1:8" s="62" customFormat="1" ht="12.75" customHeight="1" x14ac:dyDescent="0.2">
      <c r="A78" s="16" t="s">
        <v>139</v>
      </c>
      <c r="B78" s="76"/>
      <c r="C78" s="76" t="s">
        <v>124</v>
      </c>
      <c r="D78" s="26"/>
      <c r="E78" s="16"/>
      <c r="F78" s="93"/>
      <c r="G78" s="93"/>
      <c r="H78" s="94"/>
    </row>
    <row r="79" spans="1:8" s="62" customFormat="1" ht="12.75" customHeight="1" x14ac:dyDescent="0.2">
      <c r="A79" s="28" t="s">
        <v>125</v>
      </c>
      <c r="B79" s="29" t="s">
        <v>126</v>
      </c>
      <c r="C79" s="30"/>
      <c r="D79" s="31"/>
      <c r="E79" s="16"/>
      <c r="F79" s="93">
        <f>SUM(F80:F81)</f>
        <v>6211360.1299999999</v>
      </c>
      <c r="G79" s="93">
        <f>SUM(G80:G81)</f>
        <v>6155255.1799999997</v>
      </c>
      <c r="H79" s="94"/>
    </row>
    <row r="80" spans="1:8" s="62" customFormat="1" ht="27" customHeight="1" x14ac:dyDescent="0.2">
      <c r="A80" s="20" t="s">
        <v>127</v>
      </c>
      <c r="B80" s="77"/>
      <c r="C80" s="107" t="s">
        <v>128</v>
      </c>
      <c r="D80" s="108"/>
      <c r="E80" s="27"/>
      <c r="F80" s="93">
        <v>5315914.42</v>
      </c>
      <c r="G80" s="93">
        <v>5259809.47</v>
      </c>
      <c r="H80" s="94"/>
    </row>
    <row r="81" spans="1:8" s="62" customFormat="1" ht="12.75" customHeight="1" x14ac:dyDescent="0.2">
      <c r="A81" s="41" t="s">
        <v>129</v>
      </c>
      <c r="B81" s="54"/>
      <c r="C81" s="54" t="s">
        <v>130</v>
      </c>
      <c r="D81" s="56"/>
      <c r="E81" s="16"/>
      <c r="F81" s="93">
        <v>895445.71</v>
      </c>
      <c r="G81" s="93">
        <v>895445.71</v>
      </c>
      <c r="H81" s="94"/>
    </row>
    <row r="82" spans="1:8" s="62" customFormat="1" ht="25.5" customHeight="1" x14ac:dyDescent="0.2">
      <c r="A82" s="82" t="s">
        <v>131</v>
      </c>
      <c r="B82" s="124" t="s">
        <v>132</v>
      </c>
      <c r="C82" s="125"/>
      <c r="D82" s="126"/>
      <c r="E82" s="86"/>
      <c r="F82" s="88">
        <f>SUM(F53,F59,F72)</f>
        <v>158193562.96999997</v>
      </c>
      <c r="G82" s="88">
        <f>SUM(G53,G59,G72)</f>
        <v>157280232.97000003</v>
      </c>
      <c r="H82" s="2"/>
    </row>
    <row r="83" spans="1:8" s="62" customFormat="1" ht="24.75" customHeight="1" x14ac:dyDescent="0.2">
      <c r="A83" s="99" t="s">
        <v>133</v>
      </c>
      <c r="B83" s="99"/>
      <c r="C83" s="99"/>
      <c r="D83" s="99"/>
      <c r="E83" s="99"/>
      <c r="F83" s="99"/>
      <c r="G83" s="99"/>
      <c r="H83" s="78"/>
    </row>
    <row r="84" spans="1:8" s="62" customFormat="1" ht="15.75" customHeight="1" x14ac:dyDescent="0.2">
      <c r="A84" s="79"/>
      <c r="B84" s="79"/>
      <c r="C84" s="79"/>
      <c r="D84" s="79"/>
      <c r="E84" s="79"/>
      <c r="F84" s="79"/>
      <c r="G84" s="79"/>
      <c r="H84" s="79"/>
    </row>
    <row r="85" spans="1:8" s="62" customFormat="1" ht="12.75" customHeight="1" x14ac:dyDescent="0.2">
      <c r="A85" s="100" t="s">
        <v>161</v>
      </c>
      <c r="B85" s="100"/>
      <c r="C85" s="100"/>
      <c r="D85" s="100"/>
      <c r="E85" s="91"/>
      <c r="F85" s="101" t="s">
        <v>146</v>
      </c>
      <c r="G85" s="101"/>
      <c r="H85" s="2"/>
    </row>
    <row r="86" spans="1:8" s="62" customFormat="1" ht="12.75" customHeight="1" x14ac:dyDescent="0.2">
      <c r="A86" s="102" t="s">
        <v>134</v>
      </c>
      <c r="B86" s="102"/>
      <c r="C86" s="102"/>
      <c r="D86" s="102"/>
      <c r="E86" s="2" t="s">
        <v>135</v>
      </c>
      <c r="F86" s="103" t="s">
        <v>136</v>
      </c>
      <c r="G86" s="103"/>
      <c r="H86" s="2"/>
    </row>
    <row r="87" spans="1:8" s="62" customFormat="1" x14ac:dyDescent="0.2">
      <c r="A87" s="6"/>
      <c r="B87" s="6"/>
      <c r="C87" s="6"/>
      <c r="D87" s="6"/>
      <c r="E87" s="6"/>
      <c r="F87" s="6"/>
      <c r="G87" s="6"/>
      <c r="H87" s="2"/>
    </row>
    <row r="88" spans="1:8" s="62" customFormat="1" ht="12.75" customHeight="1" x14ac:dyDescent="0.2">
      <c r="A88" s="95" t="s">
        <v>148</v>
      </c>
      <c r="B88" s="95"/>
      <c r="C88" s="95"/>
      <c r="D88" s="95"/>
      <c r="E88" s="92"/>
      <c r="F88" s="96" t="s">
        <v>147</v>
      </c>
      <c r="G88" s="96"/>
      <c r="H88" s="2"/>
    </row>
    <row r="89" spans="1:8" s="62" customFormat="1" ht="12.75" customHeight="1" x14ac:dyDescent="0.2">
      <c r="A89" s="97" t="s">
        <v>137</v>
      </c>
      <c r="B89" s="97"/>
      <c r="C89" s="97"/>
      <c r="D89" s="97"/>
      <c r="E89" s="62" t="s">
        <v>135</v>
      </c>
      <c r="F89" s="98" t="s">
        <v>136</v>
      </c>
      <c r="G89" s="98"/>
      <c r="H89" s="2"/>
    </row>
    <row r="90" spans="1:8" s="62" customFormat="1" x14ac:dyDescent="0.2">
      <c r="A90" s="2"/>
      <c r="B90" s="2"/>
      <c r="C90" s="2"/>
      <c r="D90" s="2"/>
      <c r="E90" s="2"/>
      <c r="F90" s="2"/>
      <c r="G90" s="2"/>
      <c r="H90" s="2"/>
    </row>
    <row r="91" spans="1:8" customFormat="1" ht="15" customHeight="1" x14ac:dyDescent="0.2">
      <c r="A91" s="80"/>
      <c r="B91" s="80"/>
      <c r="C91" s="80"/>
      <c r="D91" s="80"/>
      <c r="E91" s="80"/>
    </row>
    <row r="92" spans="1:8" customFormat="1" ht="15" customHeight="1" x14ac:dyDescent="0.2">
      <c r="A92" s="80"/>
      <c r="B92" s="80"/>
      <c r="C92" s="80"/>
      <c r="D92" s="80"/>
      <c r="E92" s="80"/>
    </row>
    <row r="93" spans="1:8" customFormat="1" ht="12.75" customHeight="1" x14ac:dyDescent="0.2">
      <c r="A93" s="2"/>
      <c r="B93" s="2"/>
      <c r="C93" s="2"/>
      <c r="D93" s="2"/>
      <c r="E93" s="2"/>
      <c r="F93" s="2"/>
      <c r="G93" s="2"/>
    </row>
  </sheetData>
  <mergeCells count="30">
    <mergeCell ref="B82:D82"/>
    <mergeCell ref="A16:G16"/>
    <mergeCell ref="C80:D80"/>
    <mergeCell ref="A1:G1"/>
    <mergeCell ref="D2:G2"/>
    <mergeCell ref="A5:G6"/>
    <mergeCell ref="A7:G7"/>
    <mergeCell ref="A8:G8"/>
    <mergeCell ref="A10:G10"/>
    <mergeCell ref="D3:G3"/>
    <mergeCell ref="A9:G9"/>
    <mergeCell ref="B56:D56"/>
    <mergeCell ref="B57:D57"/>
    <mergeCell ref="B20:D20"/>
    <mergeCell ref="A17:G17"/>
    <mergeCell ref="D18:G18"/>
    <mergeCell ref="B19:D19"/>
    <mergeCell ref="C48:D48"/>
    <mergeCell ref="A12:E12"/>
    <mergeCell ref="A13:G13"/>
    <mergeCell ref="A14:G14"/>
    <mergeCell ref="A88:D88"/>
    <mergeCell ref="F88:G88"/>
    <mergeCell ref="A89:D89"/>
    <mergeCell ref="F89:G89"/>
    <mergeCell ref="A83:G83"/>
    <mergeCell ref="A85:D85"/>
    <mergeCell ref="F85:G85"/>
    <mergeCell ref="A86:D86"/>
    <mergeCell ref="F86:G86"/>
  </mergeCells>
  <phoneticPr fontId="12" type="noConversion"/>
  <printOptions horizontalCentered="1"/>
  <pageMargins left="0.55118110236220474" right="0.55118110236220474" top="0.86614173228346458" bottom="1.0236220472440944" header="0.51181102362204722" footer="0.51181102362204722"/>
  <pageSetup paperSize="9" scale="75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Vitalija Kubiliene</dc:creator>
  <cp:lastModifiedBy>Vitalija Kubilienė</cp:lastModifiedBy>
  <cp:lastPrinted>2026-04-11T17:13:31Z</cp:lastPrinted>
  <dcterms:created xsi:type="dcterms:W3CDTF">2009-07-20T14:30:53Z</dcterms:created>
  <dcterms:modified xsi:type="dcterms:W3CDTF">2026-05-15T07:35:15Z</dcterms:modified>
</cp:coreProperties>
</file>